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12897" yWindow="-38" windowWidth="11144" windowHeight="10205" tabRatio="673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  <sheet name="Tabelle1" sheetId="26" r:id="rId6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'Richtlinien-TL-SR'!$A$1:$J$65</definedName>
    <definedName name="_xlnm.Print_Area" localSheetId="0">Turnierdaten!$A$1:$L$24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<sst xmlns="http://schemas.openxmlformats.org/spreadsheetml/2006/main" count="457" uniqueCount="147">
  <si>
    <t>1.</t>
  </si>
  <si>
    <t>2.</t>
  </si>
  <si>
    <t>3.</t>
  </si>
  <si>
    <t>4.</t>
  </si>
  <si>
    <t>km-Satz</t>
  </si>
  <si>
    <t>Anzahl</t>
  </si>
  <si>
    <t>Personen</t>
  </si>
  <si>
    <t>Kilometer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</si>
  <si>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</si>
  <si>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</si>
  <si>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</si>
  <si>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</si>
  <si>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</si>
  <si>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</si>
  <si>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</si>
  <si>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</si>
  <si>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</si>
  <si>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</si>
  <si>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</si>
  <si>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</si>
  <si>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</si>
  <si>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</si>
  <si>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</si>
  <si>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</si>
  <si>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</si>
  <si>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</si>
  <si>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</si>
  <si>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</si>
  <si>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</si>
  <si>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</si>
  <si>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</si>
  <si>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</si>
  <si>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</si>
  <si>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</si>
  <si>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</si>
  <si>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</si>
  <si>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</si>
  <si>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</si>
  <si>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</si>
  <si>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</si>
  <si>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</si>
  <si>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</si>
  <si>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</si>
  <si>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</si>
  <si>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</si>
  <si>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</si>
  <si>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</si>
  <si>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</si>
  <si>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</si>
  <si>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</si>
  <si>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</si>
  <si>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</si>
  <si>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</si>
  <si>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</si>
  <si>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</si>
  <si>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</si>
  <si>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</si>
  <si>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</si>
  <si>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</si>
  <si>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</si>
  <si>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</si>
  <si>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</si>
  <si>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</si>
  <si>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</si>
  <si>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</si>
  <si>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</si>
  <si>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</si>
  <si>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</si>
  <si>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</si>
  <si>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</si>
  <si>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</si>
  <si>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</si>
  <si>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</si>
  <si>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</si>
  <si>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</si>
  <si>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</si>
  <si>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</si>
  <si>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</si>
  <si>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</si>
  <si>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</si>
  <si>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</si>
  <si>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</si>
  <si>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</si>
  <si>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</si>
  <si>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</si>
  <si>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</si>
  <si>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</si>
  <si>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</si>
  <si>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</si>
  <si>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</si>
  <si>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</si>
  <si>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</si>
  <si>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</si>
  <si>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</si>
  <si>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</si>
  <si>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</si>
  <si>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</si>
  <si>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</si>
  <si>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</si>
  <si>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</si>
  <si>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</si>
  <si>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</si>
  <si>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</si>
  <si>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</si>
  <si>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</si>
  <si>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</si>
  <si>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</si>
  <si>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</si>
  <si>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</si>
  <si>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</si>
  <si>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</si>
  <si>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</si>
  <si>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</si>
  <si>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</si>
  <si>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</si>
  <si>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</si>
  <si>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</si>
  <si>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</si>
  <si>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</si>
  <si>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</si>
  <si>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</si>
  <si>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</si>
  <si>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</si>
  <si>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</si>
  <si>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</si>
  <si>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</si>
  <si>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</si>
  <si>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</si>
  <si>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</si>
  <si>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</si>
  <si>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</si>
  <si>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</si>
  <si>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</si>
  <si>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</si>
  <si>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</si>
  <si>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</si>
  <si>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</si>
  <si>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</si>
  <si>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</si>
  <si>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  <family val="2"/>
      </rPr>
      <t>(maximal 14 Personen x 0,06 € pro km = 0,12 € x Entfernungs-km)</t>
    </r>
  </si>
  <si>
    <t>Nord-Ost-Deutsche Hallenhockeymeisterschaft der Jugend 2021/2022</t>
  </si>
  <si>
    <t>Endrunde Deutsche Hallenhockeymeisterschaft der Jugend 2021/2022</t>
  </si>
  <si>
    <t xml:space="preserve">    Weibl. U18 - Männl. U18         Weibl. U16 - Männl. U16   -   Weibl. U14 - Männl. U14</t>
  </si>
  <si>
    <t>Kostenaufstellung Schiedsrichter*innen und Turnierleitung</t>
  </si>
  <si>
    <t>Teilnehmer*innen / Verein:</t>
  </si>
  <si>
    <t>Organisationskosten (€ 26,00 pro Team</t>
  </si>
  <si>
    <t>B : Schiedsrichter*innen und Turnierleitung: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</si>
</sst>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5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vertical="top"/>
    </xf>
    <xf numFmtId="0" fontId="31" fillId="2" borderId="0" xfId="0" applyFont="1" applyFill="1" applyBorder="1"/>
    <xf numFmtId="0" fontId="31" fillId="2" borderId="0" xfId="0" applyFont="1" applyFill="1"/>
    <xf numFmtId="164" fontId="31" fillId="2" borderId="1" xfId="0" applyNumberFormat="1" applyFont="1" applyFill="1" applyBorder="1" applyAlignment="1">
      <alignment horizontal="right" vertical="top"/>
    </xf>
    <xf numFmtId="164" fontId="30" fillId="2" borderId="0" xfId="0" applyNumberFormat="1" applyFont="1" applyFill="1" applyBorder="1"/>
    <xf numFmtId="0" fontId="33" fillId="2" borderId="0" xfId="0" applyFont="1" applyFill="1"/>
    <xf numFmtId="0" fontId="30" fillId="2" borderId="2" xfId="0" applyFont="1" applyFill="1" applyBorder="1"/>
    <xf numFmtId="0" fontId="30" fillId="3" borderId="2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2" borderId="0" xfId="0" applyFont="1" applyFill="1"/>
    <xf numFmtId="0" fontId="30" fillId="3" borderId="2" xfId="0" applyNumberFormat="1" applyFont="1" applyFill="1" applyBorder="1" applyAlignment="1" applyProtection="1">
      <alignment horizontal="center"/>
      <protection locked="0"/>
    </xf>
    <xf numFmtId="0" fontId="30" fillId="3" borderId="10" xfId="0" applyNumberFormat="1" applyFont="1" applyFill="1" applyBorder="1" applyAlignment="1" applyProtection="1">
      <alignment horizontal="center"/>
      <protection locked="0"/>
    </xf>
    <xf numFmtId="164" fontId="32" fillId="2" borderId="3" xfId="0" applyNumberFormat="1" applyFont="1" applyFill="1" applyBorder="1"/>
    <xf numFmtId="49" fontId="30" fillId="3" borderId="2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 applyProtection="1">
      <alignment vertical="top" wrapText="1"/>
      <protection locked="0"/>
    </xf>
    <xf numFmtId="1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0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6" fillId="3" borderId="12" xfId="0" applyFont="1" applyFill="1" applyBorder="1" applyAlignment="1" applyProtection="1">
      <alignment vertical="center"/>
      <protection locked="0"/>
    </xf>
    <xf numFmtId="165" fontId="31" fillId="3" borderId="13" xfId="0" applyNumberFormat="1" applyFont="1" applyFill="1" applyBorder="1" applyAlignment="1" applyProtection="1">
      <alignment horizontal="right" vertical="center"/>
      <protection locked="0"/>
    </xf>
    <xf numFmtId="165" fontId="31" fillId="0" borderId="8" xfId="0" applyNumberFormat="1" applyFont="1" applyBorder="1" applyAlignment="1">
      <alignment horizontal="right" vertical="center"/>
    </xf>
    <xf numFmtId="0" fontId="36" fillId="3" borderId="5" xfId="0" applyFont="1" applyFill="1" applyBorder="1" applyAlignment="1" applyProtection="1">
      <alignment vertical="center"/>
      <protection locked="0"/>
    </xf>
    <xf numFmtId="165" fontId="31" fillId="0" borderId="9" xfId="0" applyNumberFormat="1" applyFont="1" applyBorder="1" applyAlignment="1">
      <alignment horizontal="right" vertical="center"/>
    </xf>
    <xf numFmtId="0" fontId="31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 wrapText="1"/>
    </xf>
    <xf numFmtId="0" fontId="36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6" fillId="4" borderId="12" xfId="0" applyFont="1" applyFill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vertical="center"/>
    </xf>
    <xf numFmtId="164" fontId="31" fillId="4" borderId="5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6" fillId="4" borderId="12" xfId="0" applyNumberFormat="1" applyFont="1" applyFill="1" applyBorder="1" applyAlignment="1">
      <alignment vertical="center"/>
    </xf>
    <xf numFmtId="165" fontId="36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0" fillId="4" borderId="2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0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1" fillId="4" borderId="0" xfId="0" applyNumberFormat="1" applyFont="1" applyFill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165" fontId="36" fillId="4" borderId="13" xfId="0" applyNumberFormat="1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165" fontId="36" fillId="4" borderId="11" xfId="0" applyNumberFormat="1" applyFont="1" applyFill="1" applyBorder="1" applyAlignment="1">
      <alignment vertical="center"/>
    </xf>
    <xf numFmtId="0" fontId="36" fillId="4" borderId="11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36" fillId="4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0" fillId="0" borderId="0" xfId="0" applyFill="1"/>
    <xf numFmtId="0" fontId="10" fillId="2" borderId="0" xfId="0" applyFont="1" applyFill="1" applyBorder="1" applyAlignment="1">
      <alignment horizontal="right" vertical="top" wrapText="1"/>
    </xf>
    <xf numFmtId="0" fontId="30" fillId="3" borderId="2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0" fillId="2" borderId="16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64" fontId="31" fillId="4" borderId="14" xfId="0" applyNumberFormat="1" applyFont="1" applyFill="1" applyBorder="1" applyAlignment="1">
      <alignment horizontal="center" vertical="center"/>
    </xf>
    <xf numFmtId="164" fontId="31" fillId="4" borderId="11" xfId="0" applyNumberFormat="1" applyFont="1" applyFill="1" applyBorder="1" applyAlignment="1">
      <alignment horizontal="center" vertical="center"/>
    </xf>
    <xf numFmtId="164" fontId="31" fillId="4" borderId="21" xfId="0" applyNumberFormat="1" applyFont="1" applyFill="1" applyBorder="1" applyAlignment="1">
      <alignment horizontal="center" vertical="center"/>
    </xf>
    <xf numFmtId="164" fontId="31" fillId="4" borderId="25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ard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71562</xdr:colOff>
          <xdr:row>1</xdr:row>
          <xdr:rowOff>0</xdr:rowOff>
        </xdr:from>
        <xdr:to>
          <xdr:col>9</xdr:col>
          <xdr:colOff>357809</xdr:colOff>
          <xdr:row>65</xdr:row>
          <xdr:rowOff>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X60"/>
  <sheetViews>
    <sheetView showZeros="0" tabSelected="1" workbookViewId="0">
      <selection activeCell="D11" sqref="D11"/>
    </sheetView>
  </sheetViews>
  <sheetFormatPr baseColWidth="10" defaultColWidth="10.77734375" defaultRowHeight="13.15"/>
  <cols>
    <col min="1" max="1" width="4.33203125" style="2" customWidth="1"/>
    <col min="2" max="2" width="3.109375" style="2" customWidth="1"/>
    <col min="3" max="3" width="21.44140625" style="2" customWidth="1"/>
    <col min="4" max="4" width="20.6640625" style="2" customWidth="1"/>
    <col min="5" max="5" width="9.77734375" style="2" customWidth="1"/>
    <col min="6" max="8" width="9.6640625" style="2" customWidth="1"/>
    <col min="9" max="9" width="12.44140625" style="2" customWidth="1"/>
    <col min="10" max="12" width="10.77734375" style="2"/>
    <col min="13" max="24" width="10.77734375" style="172"/>
    <col min="25" max="16384" width="10.77734375" style="2"/>
  </cols>
  <sheetData>
    <row r="1" spans="1:24" ht="21.3">
      <c r="A1" s="5"/>
      <c r="B1" s="77" t="s">
        <v>43</v>
      </c>
      <c r="C1" s="5"/>
      <c r="D1" s="5"/>
      <c r="E1" s="6"/>
      <c r="F1" s="7"/>
      <c r="G1" s="6"/>
      <c r="H1" s="5"/>
      <c r="I1" s="5"/>
      <c r="J1" s="5"/>
      <c r="K1" s="5"/>
      <c r="L1" s="8"/>
      <c r="M1" s="80" t="s">
        <v>140</v>
      </c>
    </row>
    <row r="2" spans="1:24" ht="23.35" customHeight="1">
      <c r="A2" s="9"/>
      <c r="B2" s="78" t="s">
        <v>42</v>
      </c>
      <c r="C2" s="9"/>
      <c r="D2" s="9"/>
      <c r="E2" s="9"/>
      <c r="F2" s="9"/>
      <c r="G2" s="9"/>
      <c r="H2" s="9"/>
      <c r="I2" s="9"/>
      <c r="J2" s="5"/>
      <c r="K2" s="5"/>
      <c r="L2" s="8"/>
      <c r="M2" s="80" t="s">
        <v>141</v>
      </c>
    </row>
    <row r="3" spans="1:24" ht="23.2">
      <c r="A3" s="10"/>
      <c r="B3" s="79" t="s">
        <v>40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4" ht="8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1.3">
      <c r="A5" s="180" t="s">
        <v>140</v>
      </c>
      <c r="B5" s="181"/>
      <c r="C5" s="181"/>
      <c r="D5" s="181"/>
      <c r="E5" s="181"/>
      <c r="F5" s="181"/>
      <c r="G5" s="181"/>
      <c r="H5" s="181"/>
      <c r="I5" s="182"/>
      <c r="J5" s="81"/>
      <c r="K5" s="83" t="s">
        <v>134</v>
      </c>
      <c r="L5" s="1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1:24" s="3" customFormat="1" ht="9.1" customHeight="1">
      <c r="A6" s="183"/>
      <c r="B6" s="183"/>
      <c r="C6" s="183"/>
      <c r="D6" s="183"/>
      <c r="E6" s="183"/>
      <c r="F6" s="183"/>
      <c r="G6" s="183"/>
      <c r="H6" s="183"/>
      <c r="I6" s="183"/>
      <c r="J6" s="14"/>
      <c r="K6" s="14"/>
      <c r="L6" s="15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4" s="1" customFormat="1" ht="15.85" customHeight="1">
      <c r="A7" s="178" t="s">
        <v>32</v>
      </c>
      <c r="B7" s="178"/>
      <c r="C7" s="178"/>
      <c r="D7" s="97"/>
      <c r="E7" s="16"/>
      <c r="F7" s="16"/>
      <c r="G7" s="16"/>
      <c r="H7" s="17"/>
      <c r="I7" s="17"/>
      <c r="J7" s="18"/>
      <c r="K7" s="18"/>
      <c r="L7" s="19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s="1" customFormat="1" ht="8" customHeight="1">
      <c r="A8" s="20"/>
      <c r="B8" s="20"/>
      <c r="C8" s="20"/>
      <c r="D8" s="98"/>
      <c r="E8" s="20"/>
      <c r="F8" s="20"/>
      <c r="G8" s="20"/>
      <c r="H8" s="17"/>
      <c r="I8" s="17"/>
      <c r="J8" s="18"/>
      <c r="K8" s="18"/>
      <c r="L8" s="19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1" customFormat="1" ht="15.85" customHeight="1">
      <c r="A9" s="178" t="s">
        <v>33</v>
      </c>
      <c r="B9" s="178"/>
      <c r="C9" s="178"/>
      <c r="D9" s="99"/>
      <c r="E9" s="21"/>
      <c r="F9" s="84" t="s">
        <v>142</v>
      </c>
      <c r="G9" s="22"/>
      <c r="H9" s="23"/>
      <c r="I9" s="23"/>
      <c r="J9" s="12"/>
      <c r="K9" s="12"/>
      <c r="L9" s="19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1" customFormat="1" ht="8" customHeight="1">
      <c r="A10" s="20"/>
      <c r="B10" s="20"/>
      <c r="C10" s="20"/>
      <c r="D10" s="98"/>
      <c r="E10" s="20"/>
      <c r="F10" s="20"/>
      <c r="G10" s="20"/>
      <c r="H10" s="17"/>
      <c r="I10" s="17"/>
      <c r="J10" s="18"/>
      <c r="K10" s="18"/>
      <c r="L10" s="19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s="1" customFormat="1" ht="16" customHeight="1">
      <c r="A11" s="178" t="s">
        <v>34</v>
      </c>
      <c r="B11" s="178"/>
      <c r="C11" s="178"/>
      <c r="D11" s="100"/>
      <c r="E11" s="21"/>
      <c r="F11" s="21"/>
      <c r="G11" s="24"/>
      <c r="H11" s="17"/>
      <c r="I11" s="17"/>
      <c r="J11" s="18"/>
      <c r="K11" s="18"/>
      <c r="L11" s="1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20.7">
      <c r="A12" s="18"/>
      <c r="B12" s="5"/>
      <c r="C12" s="5"/>
      <c r="D12" s="25"/>
      <c r="E12" s="26"/>
      <c r="F12" s="27"/>
      <c r="G12" s="75"/>
      <c r="H12" s="85" t="s">
        <v>136</v>
      </c>
      <c r="I12" s="5"/>
      <c r="J12" s="5"/>
      <c r="K12" s="5"/>
      <c r="L12" s="8"/>
    </row>
    <row r="13" spans="1:24">
      <c r="A13" s="5"/>
      <c r="B13" s="93" t="s">
        <v>24</v>
      </c>
      <c r="C13" s="89"/>
      <c r="D13" s="82"/>
      <c r="E13" s="83" t="s">
        <v>133</v>
      </c>
      <c r="F13" s="83" t="s">
        <v>28</v>
      </c>
      <c r="G13" s="28"/>
      <c r="H13" s="86" t="s">
        <v>46</v>
      </c>
      <c r="I13" s="5"/>
      <c r="J13" s="5"/>
      <c r="K13" s="5"/>
      <c r="L13" s="8"/>
    </row>
    <row r="14" spans="1:24">
      <c r="A14" s="5"/>
      <c r="B14" s="89"/>
      <c r="C14" s="89"/>
      <c r="D14" s="82"/>
      <c r="E14" s="83" t="s">
        <v>6</v>
      </c>
      <c r="F14" s="83" t="s">
        <v>39</v>
      </c>
      <c r="G14" s="28"/>
      <c r="H14" s="86" t="s">
        <v>49</v>
      </c>
      <c r="I14" s="5"/>
      <c r="J14" s="5"/>
      <c r="K14" s="5"/>
      <c r="L14" s="8"/>
    </row>
    <row r="15" spans="1:24" ht="23.95" customHeight="1">
      <c r="A15" s="5"/>
      <c r="B15" s="90" t="s">
        <v>0</v>
      </c>
      <c r="C15" s="179"/>
      <c r="D15" s="179"/>
      <c r="E15" s="91"/>
      <c r="F15" s="94"/>
      <c r="G15" s="25"/>
      <c r="H15" s="76"/>
      <c r="I15" s="25"/>
      <c r="J15" s="5"/>
      <c r="K15" s="5"/>
      <c r="L15" s="87" t="s">
        <v>137</v>
      </c>
    </row>
    <row r="16" spans="1:24" ht="23.95" customHeight="1">
      <c r="A16" s="5"/>
      <c r="B16" s="90" t="s">
        <v>2</v>
      </c>
      <c r="C16" s="179"/>
      <c r="D16" s="179"/>
      <c r="E16" s="91"/>
      <c r="F16" s="94"/>
      <c r="G16" s="25"/>
      <c r="H16" s="96" t="s">
        <v>41</v>
      </c>
      <c r="I16" s="29"/>
      <c r="J16" s="29"/>
      <c r="K16" s="30"/>
      <c r="L16" s="8"/>
    </row>
    <row r="17" spans="1:12" ht="23.95" customHeight="1">
      <c r="A17" s="5"/>
      <c r="B17" s="90" t="s">
        <v>2</v>
      </c>
      <c r="C17" s="179"/>
      <c r="D17" s="179"/>
      <c r="E17" s="91"/>
      <c r="F17" s="94">
        <v>0</v>
      </c>
      <c r="G17" s="25"/>
      <c r="H17" s="31"/>
      <c r="I17" s="25"/>
      <c r="J17" s="5"/>
      <c r="K17" s="5"/>
      <c r="L17" s="8"/>
    </row>
    <row r="18" spans="1:12" ht="23.95" customHeight="1">
      <c r="A18" s="5"/>
      <c r="B18" s="90" t="s">
        <v>3</v>
      </c>
      <c r="C18" s="179"/>
      <c r="D18" s="179"/>
      <c r="E18" s="92"/>
      <c r="F18" s="95"/>
      <c r="G18" s="25"/>
      <c r="H18" s="88" t="s">
        <v>60</v>
      </c>
      <c r="I18" s="25"/>
      <c r="J18" s="5"/>
      <c r="K18" s="5"/>
      <c r="L18" s="8"/>
    </row>
    <row r="19" spans="1:12" ht="23.95" customHeight="1">
      <c r="A19" s="5"/>
      <c r="B19" s="90" t="s">
        <v>50</v>
      </c>
      <c r="C19" s="179"/>
      <c r="D19" s="179"/>
      <c r="E19" s="91"/>
      <c r="F19" s="94"/>
      <c r="G19" s="25"/>
      <c r="H19" s="88" t="s">
        <v>59</v>
      </c>
      <c r="I19" s="25"/>
      <c r="J19" s="5"/>
      <c r="K19" s="5"/>
      <c r="L19" s="8"/>
    </row>
    <row r="20" spans="1:12" ht="23.95" customHeight="1">
      <c r="A20" s="5"/>
      <c r="B20" s="90" t="s">
        <v>50</v>
      </c>
      <c r="C20" s="179"/>
      <c r="D20" s="179"/>
      <c r="E20" s="91"/>
      <c r="F20" s="94"/>
      <c r="G20" s="25"/>
      <c r="H20" s="88" t="s">
        <v>56</v>
      </c>
      <c r="I20" s="25"/>
      <c r="J20" s="25"/>
      <c r="K20" s="25"/>
      <c r="L20" s="8"/>
    </row>
    <row r="21" spans="1:12" ht="23.95" customHeight="1">
      <c r="A21" s="5"/>
      <c r="B21" s="90" t="s">
        <v>51</v>
      </c>
      <c r="C21" s="179"/>
      <c r="D21" s="179"/>
      <c r="E21" s="91"/>
      <c r="F21" s="94">
        <v>0</v>
      </c>
      <c r="G21" s="25"/>
      <c r="H21" s="88" t="s">
        <v>57</v>
      </c>
      <c r="I21" s="25"/>
      <c r="J21" s="5"/>
      <c r="K21" s="5"/>
      <c r="L21" s="8"/>
    </row>
    <row r="22" spans="1:12" ht="23.95" customHeight="1">
      <c r="A22" s="5"/>
      <c r="B22" s="90" t="s">
        <v>52</v>
      </c>
      <c r="C22" s="179"/>
      <c r="D22" s="179"/>
      <c r="E22" s="91"/>
      <c r="F22" s="94"/>
      <c r="G22" s="25"/>
      <c r="H22" s="88" t="s">
        <v>58</v>
      </c>
      <c r="I22" s="25"/>
      <c r="J22" s="5"/>
      <c r="K22" s="5"/>
      <c r="L22" s="8"/>
    </row>
    <row r="23" spans="1:12" ht="20.05" customHeight="1">
      <c r="A23" s="5"/>
      <c r="B23" s="5"/>
      <c r="C23" s="184" t="s">
        <v>54</v>
      </c>
      <c r="D23" s="184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8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s="176" customFormat="1"/>
    <row r="26" spans="1:12" s="176" customFormat="1"/>
    <row r="27" spans="1:12" s="176" customFormat="1"/>
    <row r="28" spans="1:12" s="176" customFormat="1"/>
    <row r="29" spans="1:12" s="176" customFormat="1"/>
    <row r="30" spans="1:12" s="176" customFormat="1"/>
    <row r="31" spans="1:12" s="176" customFormat="1"/>
    <row r="32" spans="1:12" s="176" customFormat="1"/>
    <row r="33" s="176" customFormat="1"/>
    <row r="34" s="176" customFormat="1"/>
    <row r="35" s="176" customFormat="1"/>
    <row r="36" s="176" customFormat="1"/>
    <row r="37" s="176" customFormat="1"/>
    <row r="38" s="176" customFormat="1"/>
    <row r="39" s="176" customFormat="1"/>
    <row r="40" s="176" customFormat="1"/>
    <row r="41" s="176" customFormat="1"/>
    <row r="42" s="176" customFormat="1"/>
    <row r="43" s="176" customFormat="1"/>
    <row r="44" s="176" customFormat="1"/>
    <row r="45" s="176" customFormat="1"/>
    <row r="46" s="176" customFormat="1"/>
    <row r="47" s="176" customFormat="1"/>
    <row r="48" s="176" customFormat="1"/>
    <row r="49" s="176" customFormat="1"/>
    <row r="50" s="176" customFormat="1"/>
    <row r="51" s="176" customFormat="1"/>
    <row r="52" s="176" customFormat="1"/>
    <row r="53" s="176" customFormat="1"/>
    <row r="54" s="176" customFormat="1"/>
    <row r="55" s="176" customFormat="1"/>
    <row r="56" s="176" customFormat="1"/>
    <row r="57" s="176" customFormat="1"/>
    <row r="58" s="176" customFormat="1"/>
    <row r="59" s="176" customFormat="1"/>
    <row r="60" s="176" customFormat="1"/>
  </sheetData>
  <mergeCells count="14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3"/>
  <sheetViews>
    <sheetView topLeftCell="A40" zoomScale="130" zoomScaleNormal="130" zoomScalePageLayoutView="130" workbookViewId="0">
      <selection activeCell="F68" sqref="F68"/>
    </sheetView>
  </sheetViews>
  <sheetFormatPr baseColWidth="10" defaultRowHeight="12.55"/>
  <cols>
    <col min="1" max="1" width="2.6640625" customWidth="1"/>
    <col min="2" max="9" width="11.6640625" customWidth="1"/>
    <col min="10" max="10" width="5.6640625" customWidth="1"/>
  </cols>
  <sheetData>
    <row r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5"/>
      <c r="L69" s="35"/>
      <c r="M69" s="35"/>
      <c r="N69" s="35"/>
      <c r="O69" s="35"/>
      <c r="P69" s="35"/>
    </row>
    <row r="70" spans="1:16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5"/>
      <c r="L70" s="35"/>
      <c r="M70" s="35"/>
      <c r="N70" s="35"/>
      <c r="O70" s="35"/>
      <c r="P70" s="35"/>
    </row>
    <row r="71" spans="1:16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36"/>
      <c r="B72" s="35"/>
      <c r="C72" s="35"/>
      <c r="D72" s="35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>
      <c r="A73" s="36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</sheetData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autoPict="0" r:id="rId5">
            <anchor moveWithCells="1">
              <from>
                <xdr:col>0</xdr:col>
                <xdr:colOff>71562</xdr:colOff>
                <xdr:row>1</xdr:row>
                <xdr:rowOff>0</xdr:rowOff>
              </from>
              <to>
                <xdr:col>9</xdr:col>
                <xdr:colOff>357809</xdr:colOff>
                <xdr:row>65</xdr:row>
                <xdr:rowOff>0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zoomScale="150" zoomScaleNormal="150" zoomScaleSheetLayoutView="100" zoomScalePageLayoutView="150" workbookViewId="0">
      <selection activeCell="A6" sqref="A6:I6"/>
    </sheetView>
  </sheetViews>
  <sheetFormatPr baseColWidth="10" defaultColWidth="10.77734375" defaultRowHeight="13.15"/>
  <cols>
    <col min="1" max="1" width="1.6640625" style="104" customWidth="1"/>
    <col min="2" max="2" width="3.44140625" style="104" customWidth="1"/>
    <col min="3" max="3" width="20.33203125" style="104" customWidth="1"/>
    <col min="4" max="4" width="8" style="104" customWidth="1"/>
    <col min="5" max="5" width="8.33203125" style="104" customWidth="1"/>
    <col min="6" max="6" width="9.44140625" style="104" customWidth="1"/>
    <col min="7" max="7" width="8.109375" style="104" customWidth="1"/>
    <col min="8" max="8" width="9.44140625" style="104" customWidth="1"/>
    <col min="9" max="9" width="22.44140625" style="104" customWidth="1"/>
    <col min="10" max="10" width="5.44140625" style="104" customWidth="1"/>
    <col min="11" max="16384" width="10.77734375" style="104"/>
  </cols>
  <sheetData>
    <row r="1" spans="1:10" ht="20.7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0" ht="23.35" customHeight="1">
      <c r="A2" s="186"/>
      <c r="B2" s="186"/>
      <c r="C2" s="186"/>
      <c r="D2" s="186"/>
      <c r="E2" s="105"/>
      <c r="F2" s="190"/>
      <c r="G2" s="190"/>
      <c r="H2" s="190"/>
      <c r="I2" s="190"/>
      <c r="J2" s="101"/>
    </row>
    <row r="3" spans="1:10" ht="23.35" customHeight="1">
      <c r="A3" s="106"/>
      <c r="B3" s="106"/>
      <c r="C3" s="106"/>
      <c r="D3" s="105"/>
      <c r="E3" s="105"/>
      <c r="F3" s="107"/>
      <c r="G3" s="107"/>
      <c r="H3" s="107"/>
      <c r="I3" s="107"/>
      <c r="J3" s="101"/>
    </row>
    <row r="4" spans="1:10" ht="23.35" customHeight="1">
      <c r="A4" s="106"/>
      <c r="B4" s="106"/>
      <c r="C4" s="106"/>
      <c r="D4" s="105"/>
      <c r="E4" s="105"/>
      <c r="F4" s="107"/>
      <c r="G4" s="107"/>
      <c r="H4" s="107"/>
      <c r="I4" s="107"/>
      <c r="J4" s="101"/>
    </row>
    <row r="5" spans="1:10" ht="23.2">
      <c r="A5" s="108"/>
      <c r="B5" s="108"/>
      <c r="C5" s="108"/>
      <c r="D5" s="105"/>
      <c r="E5" s="105"/>
      <c r="F5" s="107"/>
      <c r="G5" s="107"/>
      <c r="H5" s="107"/>
      <c r="I5" s="107"/>
      <c r="J5" s="101"/>
    </row>
    <row r="6" spans="1:10" s="110" customFormat="1" ht="20.2" customHeight="1">
      <c r="A6" s="191" t="str">
        <f>Turnierdaten!A5</f>
        <v>Nord-Ost-Deutsche Hallenhockeymeisterschaft der Jugend 2021/2022</v>
      </c>
      <c r="B6" s="192"/>
      <c r="C6" s="192"/>
      <c r="D6" s="192"/>
      <c r="E6" s="192"/>
      <c r="F6" s="192"/>
      <c r="G6" s="192"/>
      <c r="H6" s="192"/>
      <c r="I6" s="193"/>
      <c r="J6" s="109"/>
    </row>
    <row r="7" spans="1:10" s="110" customFormat="1" ht="20.2" customHeight="1">
      <c r="A7" s="111"/>
      <c r="B7" s="111"/>
      <c r="C7" s="111"/>
      <c r="D7" s="111"/>
      <c r="E7" s="111"/>
      <c r="F7" s="111"/>
      <c r="G7" s="111"/>
      <c r="H7" s="111"/>
      <c r="I7" s="111"/>
      <c r="J7" s="109"/>
    </row>
    <row r="8" spans="1:10" s="113" customFormat="1" ht="22.55" customHeight="1">
      <c r="A8" s="196" t="s">
        <v>143</v>
      </c>
      <c r="B8" s="197"/>
      <c r="C8" s="197"/>
      <c r="D8" s="197"/>
      <c r="E8" s="197"/>
      <c r="F8" s="197"/>
      <c r="G8" s="197"/>
      <c r="H8" s="197"/>
      <c r="I8" s="198"/>
      <c r="J8" s="112"/>
    </row>
    <row r="9" spans="1:10" s="113" customFormat="1" ht="30.05" customHeight="1">
      <c r="A9" s="187"/>
      <c r="B9" s="187"/>
      <c r="C9" s="187"/>
      <c r="D9" s="187"/>
      <c r="E9" s="187"/>
      <c r="F9" s="187"/>
      <c r="G9" s="187"/>
      <c r="H9" s="187"/>
      <c r="I9" s="187"/>
      <c r="J9" s="112"/>
    </row>
    <row r="10" spans="1:10" s="118" customFormat="1" ht="15.85" customHeight="1">
      <c r="A10" s="194" t="s">
        <v>32</v>
      </c>
      <c r="B10" s="194"/>
      <c r="C10" s="114">
        <f>Turnierdaten!D7</f>
        <v>0</v>
      </c>
      <c r="D10" s="195" t="s">
        <v>33</v>
      </c>
      <c r="E10" s="195"/>
      <c r="F10" s="195">
        <f>Turnierdaten!D9</f>
        <v>0</v>
      </c>
      <c r="G10" s="195"/>
      <c r="H10" s="115" t="s">
        <v>34</v>
      </c>
      <c r="I10" s="116">
        <f>Turnierdaten!D11</f>
        <v>0</v>
      </c>
      <c r="J10" s="117"/>
    </row>
    <row r="11" spans="1:10" s="118" customFormat="1" ht="8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17"/>
    </row>
    <row r="12" spans="1:10" s="118" customFormat="1" ht="15.65">
      <c r="A12" s="188"/>
      <c r="B12" s="188"/>
      <c r="C12" s="188"/>
      <c r="D12" s="188"/>
      <c r="E12" s="188"/>
      <c r="F12" s="188"/>
      <c r="G12" s="188"/>
      <c r="H12" s="188"/>
      <c r="I12" s="188"/>
      <c r="J12" s="117"/>
    </row>
    <row r="13" spans="1:10">
      <c r="A13" s="119" t="s">
        <v>35</v>
      </c>
      <c r="B13" s="101"/>
      <c r="C13" s="101"/>
      <c r="D13" s="101"/>
      <c r="E13" s="101"/>
      <c r="F13" s="120" t="s">
        <v>124</v>
      </c>
      <c r="G13" s="101"/>
      <c r="H13" s="101"/>
      <c r="I13" s="101"/>
      <c r="J13" s="101"/>
    </row>
    <row r="14" spans="1:10" ht="12.05" customHeight="1">
      <c r="A14" s="117"/>
      <c r="B14" s="101"/>
      <c r="C14" s="101"/>
      <c r="D14" s="101"/>
      <c r="E14" s="101"/>
      <c r="F14" s="121"/>
      <c r="G14" s="101"/>
      <c r="H14" s="101"/>
      <c r="I14" s="101"/>
      <c r="J14" s="101"/>
    </row>
    <row r="15" spans="1:10" ht="12.05" customHeight="1">
      <c r="A15" s="117"/>
      <c r="B15" s="101"/>
      <c r="C15" s="101"/>
      <c r="D15" s="101"/>
      <c r="E15" s="101"/>
      <c r="F15" s="121"/>
      <c r="G15" s="101"/>
      <c r="H15" s="101"/>
      <c r="I15" s="101"/>
      <c r="J15" s="101"/>
    </row>
    <row r="16" spans="1:10" ht="12.05" customHeight="1">
      <c r="A16" s="117"/>
      <c r="B16" s="101"/>
      <c r="C16" s="101"/>
      <c r="D16" s="101"/>
      <c r="E16" s="101"/>
      <c r="F16" s="121"/>
      <c r="G16" s="101"/>
      <c r="H16" s="101"/>
      <c r="I16" s="101"/>
      <c r="J16" s="101"/>
    </row>
    <row r="17" spans="1:10" ht="12.05" customHeight="1">
      <c r="A17" s="101"/>
      <c r="B17" s="101"/>
      <c r="C17" s="122"/>
      <c r="D17" s="101"/>
      <c r="E17" s="101"/>
      <c r="F17" s="121"/>
      <c r="G17" s="101"/>
      <c r="H17" s="101"/>
      <c r="I17" s="101"/>
      <c r="J17" s="101"/>
    </row>
    <row r="18" spans="1:10" ht="12.05" customHeight="1">
      <c r="A18" s="101"/>
      <c r="B18" s="101"/>
      <c r="C18" s="122"/>
      <c r="D18" s="101"/>
      <c r="E18" s="101"/>
      <c r="F18" s="121"/>
      <c r="G18" s="101"/>
      <c r="H18" s="101"/>
      <c r="I18" s="101"/>
      <c r="J18" s="101"/>
    </row>
    <row r="19" spans="1:10" ht="12.05" customHeight="1">
      <c r="A19" s="101"/>
      <c r="B19" s="101"/>
      <c r="C19" s="122"/>
      <c r="D19" s="101"/>
      <c r="E19" s="101"/>
      <c r="F19" s="121"/>
      <c r="G19" s="101"/>
      <c r="H19" s="101"/>
      <c r="I19" s="101"/>
      <c r="J19" s="101"/>
    </row>
    <row r="20" spans="1:10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101"/>
      <c r="B21" s="101"/>
      <c r="C21" s="101"/>
      <c r="D21" s="123" t="s">
        <v>132</v>
      </c>
      <c r="E21" s="123" t="s">
        <v>10</v>
      </c>
      <c r="F21" s="123" t="s">
        <v>12</v>
      </c>
      <c r="G21" s="123" t="s">
        <v>26</v>
      </c>
      <c r="H21" s="123"/>
      <c r="I21" s="121"/>
      <c r="J21" s="101"/>
    </row>
    <row r="22" spans="1:10">
      <c r="A22" s="101"/>
      <c r="B22" s="101"/>
      <c r="C22" s="101"/>
      <c r="D22" s="123" t="s">
        <v>9</v>
      </c>
      <c r="E22" s="123" t="s">
        <v>11</v>
      </c>
      <c r="F22" s="123" t="s">
        <v>13</v>
      </c>
      <c r="G22" s="123" t="s">
        <v>27</v>
      </c>
      <c r="H22" s="123" t="s">
        <v>16</v>
      </c>
      <c r="I22" s="123" t="s">
        <v>23</v>
      </c>
      <c r="J22" s="101"/>
    </row>
    <row r="23" spans="1:10" ht="20.05" customHeight="1" thickBot="1">
      <c r="A23" s="101"/>
      <c r="B23" s="124" t="s">
        <v>14</v>
      </c>
      <c r="C23" s="125"/>
      <c r="D23" s="126"/>
      <c r="E23" s="126"/>
      <c r="F23" s="126"/>
      <c r="G23" s="126"/>
      <c r="H23" s="127">
        <f>SUM(D23:G23)</f>
        <v>0</v>
      </c>
      <c r="I23" s="128"/>
      <c r="J23" s="101"/>
    </row>
    <row r="24" spans="1:10" ht="20.05" customHeight="1" thickBot="1">
      <c r="A24" s="101"/>
      <c r="B24" s="124" t="s">
        <v>14</v>
      </c>
      <c r="C24" s="125"/>
      <c r="D24" s="126"/>
      <c r="E24" s="126"/>
      <c r="F24" s="126"/>
      <c r="G24" s="126"/>
      <c r="H24" s="127">
        <f>SUM(D24:G24)</f>
        <v>0</v>
      </c>
      <c r="I24" s="128"/>
      <c r="J24" s="101"/>
    </row>
    <row r="25" spans="1:10" ht="20.05" customHeight="1" thickBot="1">
      <c r="A25" s="101"/>
      <c r="B25" s="124" t="s">
        <v>14</v>
      </c>
      <c r="C25" s="125"/>
      <c r="D25" s="126"/>
      <c r="E25" s="126"/>
      <c r="F25" s="126"/>
      <c r="G25" s="126"/>
      <c r="H25" s="129">
        <f t="shared" ref="H25:H35" si="0">SUM(D25:G25)</f>
        <v>0</v>
      </c>
      <c r="I25" s="128"/>
      <c r="J25" s="101"/>
    </row>
    <row r="26" spans="1:10" ht="20.05" customHeight="1" thickBot="1">
      <c r="A26" s="101"/>
      <c r="B26" s="124" t="s">
        <v>14</v>
      </c>
      <c r="C26" s="125"/>
      <c r="D26" s="126"/>
      <c r="E26" s="126"/>
      <c r="F26" s="126"/>
      <c r="G26" s="126"/>
      <c r="H26" s="129">
        <f t="shared" si="0"/>
        <v>0</v>
      </c>
      <c r="I26" s="128"/>
      <c r="J26" s="101"/>
    </row>
    <row r="27" spans="1:10" ht="20.05" customHeight="1" thickBot="1">
      <c r="A27" s="101"/>
      <c r="B27" s="124" t="s">
        <v>14</v>
      </c>
      <c r="C27" s="125"/>
      <c r="D27" s="126"/>
      <c r="E27" s="126"/>
      <c r="F27" s="126"/>
      <c r="G27" s="126"/>
      <c r="H27" s="129">
        <f t="shared" si="0"/>
        <v>0</v>
      </c>
      <c r="I27" s="128"/>
      <c r="J27" s="101"/>
    </row>
    <row r="28" spans="1:10" ht="20.05" customHeight="1" thickBot="1">
      <c r="A28" s="101"/>
      <c r="B28" s="124" t="s">
        <v>14</v>
      </c>
      <c r="C28" s="125"/>
      <c r="D28" s="126"/>
      <c r="E28" s="126"/>
      <c r="F28" s="126"/>
      <c r="G28" s="126"/>
      <c r="H28" s="129">
        <f>SUM(D28:G28)</f>
        <v>0</v>
      </c>
      <c r="I28" s="128"/>
      <c r="J28" s="101"/>
    </row>
    <row r="29" spans="1:10" ht="20.05" customHeight="1" thickBot="1">
      <c r="A29" s="101"/>
      <c r="B29" s="124" t="s">
        <v>14</v>
      </c>
      <c r="C29" s="125"/>
      <c r="D29" s="126"/>
      <c r="E29" s="126"/>
      <c r="F29" s="126"/>
      <c r="G29" s="126"/>
      <c r="H29" s="129">
        <f t="shared" si="0"/>
        <v>0</v>
      </c>
      <c r="I29" s="128"/>
      <c r="J29" s="101"/>
    </row>
    <row r="30" spans="1:10" ht="20.05" customHeight="1" thickBot="1">
      <c r="A30" s="101"/>
      <c r="B30" s="124" t="s">
        <v>14</v>
      </c>
      <c r="C30" s="125"/>
      <c r="D30" s="126"/>
      <c r="E30" s="126"/>
      <c r="F30" s="126"/>
      <c r="G30" s="126"/>
      <c r="H30" s="129">
        <f t="shared" si="0"/>
        <v>0</v>
      </c>
      <c r="I30" s="128"/>
      <c r="J30" s="101"/>
    </row>
    <row r="31" spans="1:10" ht="20.05" customHeight="1" thickBot="1">
      <c r="A31" s="101"/>
      <c r="B31" s="130"/>
      <c r="C31" s="125"/>
      <c r="D31" s="126"/>
      <c r="E31" s="126"/>
      <c r="F31" s="126"/>
      <c r="G31" s="126"/>
      <c r="H31" s="129">
        <f t="shared" si="0"/>
        <v>0</v>
      </c>
      <c r="I31" s="128"/>
      <c r="J31" s="101"/>
    </row>
    <row r="32" spans="1:10" ht="20.05" customHeight="1" thickBot="1">
      <c r="A32" s="101"/>
      <c r="B32" s="124" t="s">
        <v>15</v>
      </c>
      <c r="C32" s="125"/>
      <c r="D32" s="126"/>
      <c r="E32" s="126"/>
      <c r="F32" s="126"/>
      <c r="G32" s="126"/>
      <c r="H32" s="129">
        <f t="shared" si="0"/>
        <v>0</v>
      </c>
      <c r="I32" s="128"/>
      <c r="J32" s="101"/>
    </row>
    <row r="33" spans="1:10" ht="20.05" customHeight="1" thickBot="1">
      <c r="A33" s="101"/>
      <c r="B33" s="124" t="s">
        <v>15</v>
      </c>
      <c r="C33" s="125"/>
      <c r="D33" s="126"/>
      <c r="E33" s="126"/>
      <c r="F33" s="126"/>
      <c r="G33" s="126"/>
      <c r="H33" s="129">
        <f t="shared" si="0"/>
        <v>0</v>
      </c>
      <c r="I33" s="128"/>
      <c r="J33" s="101"/>
    </row>
    <row r="34" spans="1:10" ht="20.05" customHeight="1" thickBot="1">
      <c r="A34" s="101"/>
      <c r="B34" s="124" t="s">
        <v>15</v>
      </c>
      <c r="C34" s="125"/>
      <c r="D34" s="126"/>
      <c r="E34" s="126"/>
      <c r="F34" s="126"/>
      <c r="G34" s="126"/>
      <c r="H34" s="129">
        <f t="shared" si="0"/>
        <v>0</v>
      </c>
      <c r="I34" s="128"/>
      <c r="J34" s="101"/>
    </row>
    <row r="35" spans="1:10" ht="20.05" customHeight="1" thickBot="1">
      <c r="A35" s="101"/>
      <c r="B35" s="130"/>
      <c r="C35" s="125"/>
      <c r="D35" s="126"/>
      <c r="E35" s="126"/>
      <c r="F35" s="126"/>
      <c r="G35" s="126"/>
      <c r="H35" s="129">
        <f t="shared" si="0"/>
        <v>0</v>
      </c>
      <c r="I35" s="128"/>
      <c r="J35" s="101"/>
    </row>
    <row r="36" spans="1:10">
      <c r="A36" s="101"/>
      <c r="B36" s="101"/>
      <c r="C36" s="101"/>
      <c r="D36" s="101"/>
      <c r="E36" s="131"/>
      <c r="F36" s="131"/>
      <c r="G36" s="101"/>
      <c r="H36" s="101"/>
      <c r="I36" s="101"/>
      <c r="J36" s="101"/>
    </row>
    <row r="37" spans="1:10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22.1" customHeight="1">
      <c r="A38" s="101"/>
      <c r="B38" s="101"/>
      <c r="C38" s="101"/>
      <c r="D38" s="101"/>
      <c r="E38" s="101"/>
      <c r="F38" s="119" t="s">
        <v>36</v>
      </c>
      <c r="G38" s="101"/>
      <c r="H38" s="101"/>
      <c r="I38" s="132">
        <f>SUM(H23:H35)</f>
        <v>0</v>
      </c>
      <c r="J38" s="101"/>
    </row>
    <row r="39" spans="1:10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ht="23.95" customHeight="1">
      <c r="A44" s="101"/>
      <c r="B44" s="101"/>
      <c r="C44" s="199"/>
      <c r="D44" s="200"/>
      <c r="E44" s="200"/>
      <c r="F44" s="200"/>
      <c r="G44" s="101"/>
      <c r="H44" s="101"/>
      <c r="I44" s="101"/>
      <c r="J44" s="101"/>
    </row>
    <row r="45" spans="1:10">
      <c r="A45" s="101"/>
      <c r="B45" s="101"/>
      <c r="C45" s="185" t="s">
        <v>37</v>
      </c>
      <c r="D45" s="185"/>
      <c r="E45" s="185"/>
      <c r="F45" s="185"/>
      <c r="G45" s="101"/>
      <c r="H45" s="101"/>
      <c r="I45" s="101"/>
      <c r="J45" s="101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view="pageBreakPreview" topLeftCell="A36" zoomScale="120" zoomScaleNormal="150" zoomScaleSheetLayoutView="120" zoomScalePageLayoutView="150" workbookViewId="0">
      <selection activeCell="A63" sqref="A63"/>
    </sheetView>
  </sheetViews>
  <sheetFormatPr baseColWidth="10" defaultColWidth="10.77734375" defaultRowHeight="13.15"/>
  <cols>
    <col min="1" max="1" width="4.33203125" style="104" customWidth="1"/>
    <col min="2" max="2" width="3.109375" style="104" customWidth="1"/>
    <col min="3" max="3" width="21.44140625" style="104" customWidth="1"/>
    <col min="4" max="8" width="9.6640625" style="104" customWidth="1"/>
    <col min="9" max="9" width="12.44140625" style="104" customWidth="1"/>
    <col min="10" max="10" width="3.44140625" style="104" customWidth="1"/>
    <col min="11" max="16384" width="10.77734375" style="104"/>
  </cols>
  <sheetData>
    <row r="1" spans="1:12" ht="20.05" customHeight="1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2" ht="20.05" customHeight="1">
      <c r="A2" s="101"/>
      <c r="B2" s="101"/>
      <c r="C2" s="101"/>
      <c r="D2" s="101"/>
      <c r="E2" s="102"/>
      <c r="F2" s="103"/>
      <c r="G2" s="102"/>
      <c r="H2" s="101"/>
      <c r="I2" s="101"/>
      <c r="J2" s="101"/>
    </row>
    <row r="3" spans="1:12" ht="20.05" customHeight="1">
      <c r="A3" s="218"/>
      <c r="B3" s="218"/>
      <c r="C3" s="218"/>
      <c r="D3" s="105"/>
      <c r="E3" s="105"/>
      <c r="F3" s="217"/>
      <c r="G3" s="217"/>
      <c r="H3" s="217"/>
      <c r="I3" s="217"/>
      <c r="J3" s="101"/>
      <c r="L3"/>
    </row>
    <row r="4" spans="1:12" ht="16" customHeight="1">
      <c r="A4" s="108"/>
      <c r="B4" s="108"/>
      <c r="C4" s="108"/>
      <c r="D4" s="105"/>
      <c r="E4" s="105"/>
      <c r="F4" s="107"/>
      <c r="G4" s="107"/>
      <c r="H4" s="107"/>
      <c r="I4" s="107"/>
      <c r="J4" s="101"/>
    </row>
    <row r="5" spans="1:12" s="110" customFormat="1" ht="20.2" customHeight="1">
      <c r="A5" s="221" t="str">
        <f>Turnierdaten!A5:I5</f>
        <v>Nord-Ost-Deutsche Hallenhockeymeisterschaft der Jugend 2021/2022</v>
      </c>
      <c r="B5" s="222"/>
      <c r="C5" s="222"/>
      <c r="D5" s="222"/>
      <c r="E5" s="222"/>
      <c r="F5" s="222"/>
      <c r="G5" s="222"/>
      <c r="H5" s="222"/>
      <c r="I5" s="222"/>
      <c r="J5" s="223"/>
    </row>
    <row r="6" spans="1:12" s="113" customFormat="1" ht="9.1" customHeight="1">
      <c r="A6" s="220"/>
      <c r="B6" s="220"/>
      <c r="C6" s="220"/>
      <c r="D6" s="220"/>
      <c r="E6" s="220"/>
      <c r="F6" s="220"/>
      <c r="G6" s="220"/>
      <c r="H6" s="220"/>
      <c r="I6" s="220"/>
      <c r="J6" s="112"/>
    </row>
    <row r="7" spans="1:12" s="118" customFormat="1" ht="15.65">
      <c r="A7" s="219" t="s">
        <v>32</v>
      </c>
      <c r="B7" s="219"/>
      <c r="C7" s="133">
        <f>Turnierdaten!D7</f>
        <v>0</v>
      </c>
      <c r="D7" s="219" t="s">
        <v>33</v>
      </c>
      <c r="E7" s="219"/>
      <c r="F7" s="219">
        <f>Turnierdaten!D9</f>
        <v>0</v>
      </c>
      <c r="G7" s="219"/>
      <c r="H7" s="134" t="s">
        <v>34</v>
      </c>
      <c r="I7" s="135">
        <f>Turnierdaten!D11</f>
        <v>0</v>
      </c>
      <c r="J7" s="117"/>
    </row>
    <row r="8" spans="1:12" s="118" customFormat="1" ht="8" customHeight="1">
      <c r="A8" s="213"/>
      <c r="B8" s="213"/>
      <c r="C8" s="213"/>
      <c r="D8" s="213"/>
      <c r="E8" s="213"/>
      <c r="F8" s="213"/>
      <c r="G8" s="213"/>
      <c r="H8" s="213"/>
      <c r="I8" s="213"/>
      <c r="J8" s="117"/>
    </row>
    <row r="9" spans="1:12" s="118" customFormat="1" ht="8" customHeight="1">
      <c r="A9" s="188"/>
      <c r="B9" s="188"/>
      <c r="C9" s="188"/>
      <c r="D9" s="188"/>
      <c r="E9" s="188"/>
      <c r="F9" s="188"/>
      <c r="G9" s="188"/>
      <c r="H9" s="188"/>
      <c r="I9" s="188"/>
      <c r="J9" s="117"/>
    </row>
    <row r="10" spans="1:12" ht="18" customHeight="1">
      <c r="A10" s="119" t="s">
        <v>139</v>
      </c>
      <c r="B10" s="101"/>
      <c r="C10" s="101"/>
      <c r="D10" s="101"/>
      <c r="E10" s="102"/>
      <c r="F10" s="103"/>
      <c r="G10" s="136"/>
      <c r="H10" s="101"/>
      <c r="I10" s="101"/>
      <c r="J10" s="101"/>
    </row>
    <row r="11" spans="1:12" ht="10.5" customHeight="1">
      <c r="A11" s="101"/>
      <c r="B11" s="101"/>
      <c r="C11" s="137" t="s">
        <v>45</v>
      </c>
      <c r="D11" s="101"/>
      <c r="E11" s="101"/>
      <c r="F11" s="101"/>
      <c r="G11" s="101"/>
      <c r="H11" s="101"/>
      <c r="I11" s="101"/>
      <c r="J11" s="101"/>
    </row>
    <row r="12" spans="1:12" ht="5.95" customHeight="1">
      <c r="A12" s="101"/>
      <c r="B12" s="101"/>
      <c r="C12" s="122"/>
      <c r="D12" s="101"/>
      <c r="E12" s="101"/>
      <c r="F12" s="101"/>
      <c r="G12" s="101"/>
      <c r="H12" s="101"/>
      <c r="I12" s="101"/>
      <c r="J12" s="101"/>
    </row>
    <row r="13" spans="1:12">
      <c r="A13" s="101"/>
      <c r="B13" s="138" t="s">
        <v>144</v>
      </c>
      <c r="C13" s="137"/>
      <c r="D13" s="139" t="s">
        <v>5</v>
      </c>
      <c r="E13" s="140" t="s">
        <v>28</v>
      </c>
      <c r="F13" s="139"/>
      <c r="G13" s="139"/>
      <c r="H13" s="137"/>
      <c r="I13" s="101"/>
      <c r="J13" s="101"/>
    </row>
    <row r="14" spans="1:12">
      <c r="A14" s="101"/>
      <c r="B14" s="137"/>
      <c r="C14" s="137"/>
      <c r="D14" s="139" t="s">
        <v>6</v>
      </c>
      <c r="E14" s="139" t="s">
        <v>7</v>
      </c>
      <c r="F14" s="139" t="s">
        <v>4</v>
      </c>
      <c r="G14" s="139"/>
      <c r="H14" s="138" t="s">
        <v>8</v>
      </c>
      <c r="I14" s="101"/>
      <c r="J14" s="101"/>
    </row>
    <row r="15" spans="1:12" ht="13.95" customHeight="1">
      <c r="A15" s="101"/>
      <c r="B15" s="141" t="s">
        <v>0</v>
      </c>
      <c r="C15" s="142">
        <f>Turnierdaten!C15:D15</f>
        <v>0</v>
      </c>
      <c r="D15" s="143">
        <f>Turnierdaten!E15</f>
        <v>0</v>
      </c>
      <c r="E15" s="143">
        <f>Turnierdaten!F15</f>
        <v>0</v>
      </c>
      <c r="F15" s="144">
        <v>0.12</v>
      </c>
      <c r="G15" s="145"/>
      <c r="H15" s="146">
        <f>(D15*E15*0.12)</f>
        <v>0</v>
      </c>
      <c r="I15" s="101"/>
      <c r="J15" s="101"/>
    </row>
    <row r="16" spans="1:12" ht="13.95" customHeight="1">
      <c r="A16" s="101"/>
      <c r="B16" s="141" t="s">
        <v>1</v>
      </c>
      <c r="C16" s="142">
        <f>Turnierdaten!C16:D16</f>
        <v>0</v>
      </c>
      <c r="D16" s="143">
        <f>Turnierdaten!E16</f>
        <v>0</v>
      </c>
      <c r="E16" s="143">
        <f>Turnierdaten!F16</f>
        <v>0</v>
      </c>
      <c r="F16" s="144">
        <v>0.12</v>
      </c>
      <c r="G16" s="145"/>
      <c r="H16" s="146">
        <f t="shared" ref="H16:H22" si="0">(D16*E16*0.12)</f>
        <v>0</v>
      </c>
      <c r="I16" s="101"/>
      <c r="J16" s="101"/>
    </row>
    <row r="17" spans="1:10" ht="13.95" customHeight="1">
      <c r="A17" s="101"/>
      <c r="B17" s="141" t="s">
        <v>2</v>
      </c>
      <c r="C17" s="142">
        <f>Turnierdaten!C17:D17</f>
        <v>0</v>
      </c>
      <c r="D17" s="143">
        <f>Turnierdaten!E17</f>
        <v>0</v>
      </c>
      <c r="E17" s="143">
        <f>Turnierdaten!F17</f>
        <v>0</v>
      </c>
      <c r="F17" s="144">
        <v>0.12</v>
      </c>
      <c r="G17" s="145"/>
      <c r="H17" s="146">
        <f t="shared" si="0"/>
        <v>0</v>
      </c>
      <c r="I17" s="101"/>
      <c r="J17" s="101"/>
    </row>
    <row r="18" spans="1:10" ht="13.95" customHeight="1">
      <c r="A18" s="101"/>
      <c r="B18" s="141" t="s">
        <v>3</v>
      </c>
      <c r="C18" s="142">
        <f>Turnierdaten!C18:D18</f>
        <v>0</v>
      </c>
      <c r="D18" s="143">
        <f>Turnierdaten!E18</f>
        <v>0</v>
      </c>
      <c r="E18" s="143">
        <f>Turnierdaten!F18</f>
        <v>0</v>
      </c>
      <c r="F18" s="144">
        <v>0.12</v>
      </c>
      <c r="G18" s="145"/>
      <c r="H18" s="146">
        <f t="shared" si="0"/>
        <v>0</v>
      </c>
      <c r="I18" s="101"/>
      <c r="J18" s="101"/>
    </row>
    <row r="19" spans="1:10" ht="13.95" customHeight="1">
      <c r="A19" s="101"/>
      <c r="B19" s="141" t="s">
        <v>50</v>
      </c>
      <c r="C19" s="142">
        <f>Turnierdaten!C19:D19</f>
        <v>0</v>
      </c>
      <c r="D19" s="143">
        <f>Turnierdaten!E19</f>
        <v>0</v>
      </c>
      <c r="E19" s="143">
        <f>Turnierdaten!F19</f>
        <v>0</v>
      </c>
      <c r="F19" s="144">
        <v>0.12</v>
      </c>
      <c r="G19" s="145"/>
      <c r="H19" s="146">
        <f t="shared" si="0"/>
        <v>0</v>
      </c>
      <c r="I19" s="101"/>
      <c r="J19" s="101"/>
    </row>
    <row r="20" spans="1:10" ht="13.95" customHeight="1">
      <c r="A20" s="101"/>
      <c r="B20" s="141" t="s">
        <v>53</v>
      </c>
      <c r="C20" s="142">
        <f>Turnierdaten!C20:D20</f>
        <v>0</v>
      </c>
      <c r="D20" s="143">
        <f>Turnierdaten!E20</f>
        <v>0</v>
      </c>
      <c r="E20" s="143">
        <f>Turnierdaten!F20</f>
        <v>0</v>
      </c>
      <c r="F20" s="144">
        <v>0.12</v>
      </c>
      <c r="G20" s="145"/>
      <c r="H20" s="146">
        <f t="shared" si="0"/>
        <v>0</v>
      </c>
      <c r="I20" s="101"/>
      <c r="J20" s="101"/>
    </row>
    <row r="21" spans="1:10" ht="13.95" customHeight="1">
      <c r="A21" s="101"/>
      <c r="B21" s="141" t="s">
        <v>51</v>
      </c>
      <c r="C21" s="142">
        <f>Turnierdaten!C21:D21</f>
        <v>0</v>
      </c>
      <c r="D21" s="143">
        <f>Turnierdaten!E21</f>
        <v>0</v>
      </c>
      <c r="E21" s="143">
        <f>Turnierdaten!F21</f>
        <v>0</v>
      </c>
      <c r="F21" s="144">
        <v>0.12</v>
      </c>
      <c r="G21" s="145"/>
      <c r="H21" s="146">
        <f t="shared" si="0"/>
        <v>0</v>
      </c>
      <c r="I21" s="101"/>
      <c r="J21" s="101"/>
    </row>
    <row r="22" spans="1:10" ht="13.95" customHeight="1">
      <c r="A22" s="101"/>
      <c r="B22" s="141" t="s">
        <v>52</v>
      </c>
      <c r="C22" s="142">
        <f>Turnierdaten!C22:D22</f>
        <v>0</v>
      </c>
      <c r="D22" s="143">
        <f>Turnierdaten!E22</f>
        <v>0</v>
      </c>
      <c r="E22" s="143">
        <f>Turnierdaten!F22</f>
        <v>0</v>
      </c>
      <c r="F22" s="144">
        <v>0.12</v>
      </c>
      <c r="G22" s="145"/>
      <c r="H22" s="146">
        <f t="shared" si="0"/>
        <v>0</v>
      </c>
      <c r="I22" s="101"/>
      <c r="J22" s="101"/>
    </row>
    <row r="23" spans="1:10" ht="13.95" customHeight="1">
      <c r="A23" s="101"/>
      <c r="B23" s="141" t="s">
        <v>38</v>
      </c>
      <c r="C23" s="142" t="s">
        <v>145</v>
      </c>
      <c r="D23" s="147"/>
      <c r="E23" s="148"/>
      <c r="F23" s="149" t="s">
        <v>55</v>
      </c>
      <c r="G23" s="143">
        <f>Turnierdaten!E23</f>
        <v>0</v>
      </c>
      <c r="H23" s="146">
        <f>G23*26</f>
        <v>0</v>
      </c>
      <c r="I23" s="101"/>
      <c r="J23" s="101"/>
    </row>
    <row r="24" spans="1:10" ht="8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4.4">
      <c r="A25" s="101"/>
      <c r="B25" s="101"/>
      <c r="C25" s="101"/>
      <c r="D25" s="101"/>
      <c r="E25" s="101"/>
      <c r="F25" s="101"/>
      <c r="G25" s="119" t="s">
        <v>17</v>
      </c>
      <c r="H25" s="101"/>
      <c r="I25" s="150">
        <f>SUM(H15:H23)</f>
        <v>0</v>
      </c>
      <c r="J25" s="101"/>
    </row>
    <row r="26" spans="1:10" ht="15.65">
      <c r="A26" s="119" t="s">
        <v>146</v>
      </c>
      <c r="B26" s="101"/>
      <c r="C26" s="101"/>
      <c r="D26" s="101"/>
      <c r="E26" s="151"/>
      <c r="F26" s="101"/>
      <c r="G26" s="101"/>
      <c r="H26" s="101"/>
      <c r="I26" s="101"/>
      <c r="J26" s="101"/>
    </row>
    <row r="27" spans="1:10">
      <c r="A27" s="101"/>
      <c r="B27" s="101"/>
      <c r="C27" s="137" t="s">
        <v>44</v>
      </c>
      <c r="D27" s="101"/>
      <c r="E27" s="101"/>
      <c r="F27" s="101"/>
      <c r="G27" s="101"/>
      <c r="H27" s="101"/>
      <c r="I27" s="101"/>
      <c r="J27" s="101"/>
    </row>
    <row r="28" spans="1:10" ht="6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101"/>
      <c r="B29" s="137"/>
      <c r="C29" s="137"/>
      <c r="D29" s="139" t="s">
        <v>130</v>
      </c>
      <c r="E29" s="139" t="s">
        <v>10</v>
      </c>
      <c r="F29" s="139" t="s">
        <v>12</v>
      </c>
      <c r="G29" s="139" t="s">
        <v>26</v>
      </c>
      <c r="H29" s="139"/>
      <c r="I29" s="101"/>
      <c r="J29" s="101"/>
    </row>
    <row r="30" spans="1:10">
      <c r="A30" s="101"/>
      <c r="B30" s="137"/>
      <c r="C30" s="137"/>
      <c r="D30" s="139" t="s">
        <v>131</v>
      </c>
      <c r="E30" s="139" t="s">
        <v>11</v>
      </c>
      <c r="F30" s="139" t="s">
        <v>13</v>
      </c>
      <c r="G30" s="139" t="s">
        <v>27</v>
      </c>
      <c r="H30" s="139" t="s">
        <v>16</v>
      </c>
      <c r="I30" s="101"/>
      <c r="J30" s="101"/>
    </row>
    <row r="31" spans="1:10" ht="13.95" customHeight="1">
      <c r="A31" s="101"/>
      <c r="B31" s="141" t="str">
        <f>'Kosten-SR-TL'!B23</f>
        <v>SR</v>
      </c>
      <c r="C31" s="145">
        <f>'Kosten-SR-TL'!C23</f>
        <v>0</v>
      </c>
      <c r="D31" s="152">
        <f>'Kosten-SR-TL'!D23</f>
        <v>0</v>
      </c>
      <c r="E31" s="152">
        <f>'Kosten-SR-TL'!E23</f>
        <v>0</v>
      </c>
      <c r="F31" s="152">
        <f>'Kosten-SR-TL'!F23</f>
        <v>0</v>
      </c>
      <c r="G31" s="152">
        <f>'Kosten-SR-TL'!G23</f>
        <v>0</v>
      </c>
      <c r="H31" s="153">
        <f>SUM(D31:G31)</f>
        <v>0</v>
      </c>
      <c r="I31" s="101"/>
      <c r="J31" s="101"/>
    </row>
    <row r="32" spans="1:10" ht="13.95" customHeight="1">
      <c r="A32" s="101"/>
      <c r="B32" s="141" t="str">
        <f>'Kosten-SR-TL'!B24</f>
        <v>SR</v>
      </c>
      <c r="C32" s="145">
        <f>'Kosten-SR-TL'!C24</f>
        <v>0</v>
      </c>
      <c r="D32" s="152">
        <f>'Kosten-SR-TL'!D24</f>
        <v>0</v>
      </c>
      <c r="E32" s="152">
        <f>'Kosten-SR-TL'!E24</f>
        <v>0</v>
      </c>
      <c r="F32" s="152">
        <f>'Kosten-SR-TL'!F24</f>
        <v>0</v>
      </c>
      <c r="G32" s="152">
        <f>'Kosten-SR-TL'!G24</f>
        <v>0</v>
      </c>
      <c r="H32" s="153">
        <f t="shared" ref="H32:H43" si="1">SUM(D32:G32)</f>
        <v>0</v>
      </c>
      <c r="I32" s="101"/>
      <c r="J32" s="101"/>
    </row>
    <row r="33" spans="1:12" ht="13.95" customHeight="1">
      <c r="A33" s="101"/>
      <c r="B33" s="141" t="str">
        <f>'Kosten-SR-TL'!B25</f>
        <v>SR</v>
      </c>
      <c r="C33" s="145">
        <f>'Kosten-SR-TL'!C25</f>
        <v>0</v>
      </c>
      <c r="D33" s="152">
        <f>'Kosten-SR-TL'!D25</f>
        <v>0</v>
      </c>
      <c r="E33" s="152">
        <f>'Kosten-SR-TL'!E25</f>
        <v>0</v>
      </c>
      <c r="F33" s="152">
        <f>'Kosten-SR-TL'!F25</f>
        <v>0</v>
      </c>
      <c r="G33" s="152">
        <f>'Kosten-SR-TL'!G25</f>
        <v>0</v>
      </c>
      <c r="H33" s="153">
        <f t="shared" si="1"/>
        <v>0</v>
      </c>
      <c r="I33" s="101"/>
      <c r="J33" s="101"/>
    </row>
    <row r="34" spans="1:12" ht="13.95" customHeight="1">
      <c r="A34" s="101"/>
      <c r="B34" s="141" t="str">
        <f>'Kosten-SR-TL'!B26</f>
        <v>SR</v>
      </c>
      <c r="C34" s="145">
        <f>'Kosten-SR-TL'!C26</f>
        <v>0</v>
      </c>
      <c r="D34" s="152">
        <f>'Kosten-SR-TL'!D26</f>
        <v>0</v>
      </c>
      <c r="E34" s="152">
        <f>'Kosten-SR-TL'!E26</f>
        <v>0</v>
      </c>
      <c r="F34" s="152">
        <f>'Kosten-SR-TL'!F26</f>
        <v>0</v>
      </c>
      <c r="G34" s="152">
        <f>'Kosten-SR-TL'!G26</f>
        <v>0</v>
      </c>
      <c r="H34" s="153">
        <f t="shared" si="1"/>
        <v>0</v>
      </c>
      <c r="I34" s="101"/>
      <c r="J34" s="101"/>
    </row>
    <row r="35" spans="1:12" ht="13.95" customHeight="1">
      <c r="A35" s="101"/>
      <c r="B35" s="141" t="str">
        <f>'Kosten-SR-TL'!B27</f>
        <v>SR</v>
      </c>
      <c r="C35" s="145">
        <f>'Kosten-SR-TL'!C27</f>
        <v>0</v>
      </c>
      <c r="D35" s="152">
        <f>'Kosten-SR-TL'!D27</f>
        <v>0</v>
      </c>
      <c r="E35" s="152">
        <f>'Kosten-SR-TL'!E27</f>
        <v>0</v>
      </c>
      <c r="F35" s="152">
        <f>'Kosten-SR-TL'!F27</f>
        <v>0</v>
      </c>
      <c r="G35" s="152">
        <f>'Kosten-SR-TL'!G27</f>
        <v>0</v>
      </c>
      <c r="H35" s="153">
        <f t="shared" si="1"/>
        <v>0</v>
      </c>
      <c r="I35" s="101"/>
      <c r="J35" s="101"/>
    </row>
    <row r="36" spans="1:12" ht="13.95" customHeight="1">
      <c r="A36" s="101"/>
      <c r="B36" s="141" t="str">
        <f>'Kosten-SR-TL'!B28</f>
        <v>SR</v>
      </c>
      <c r="C36" s="145">
        <f>'Kosten-SR-TL'!C28</f>
        <v>0</v>
      </c>
      <c r="D36" s="152">
        <f>'Kosten-SR-TL'!D28</f>
        <v>0</v>
      </c>
      <c r="E36" s="152">
        <f>'Kosten-SR-TL'!E28</f>
        <v>0</v>
      </c>
      <c r="F36" s="152">
        <f>'Kosten-SR-TL'!F28</f>
        <v>0</v>
      </c>
      <c r="G36" s="152">
        <f>'Kosten-SR-TL'!G28</f>
        <v>0</v>
      </c>
      <c r="H36" s="153">
        <f t="shared" si="1"/>
        <v>0</v>
      </c>
      <c r="I36" s="101"/>
      <c r="J36" s="101"/>
    </row>
    <row r="37" spans="1:12" ht="13.95" customHeight="1">
      <c r="A37" s="101"/>
      <c r="B37" s="141" t="str">
        <f>'Kosten-SR-TL'!B29</f>
        <v>SR</v>
      </c>
      <c r="C37" s="145">
        <f>'Kosten-SR-TL'!C29</f>
        <v>0</v>
      </c>
      <c r="D37" s="152">
        <f>'Kosten-SR-TL'!D29</f>
        <v>0</v>
      </c>
      <c r="E37" s="152">
        <f>'Kosten-SR-TL'!E29</f>
        <v>0</v>
      </c>
      <c r="F37" s="152">
        <f>'Kosten-SR-TL'!F29</f>
        <v>0</v>
      </c>
      <c r="G37" s="152">
        <f>'Kosten-SR-TL'!G29</f>
        <v>0</v>
      </c>
      <c r="H37" s="153">
        <f t="shared" si="1"/>
        <v>0</v>
      </c>
      <c r="I37" s="101"/>
      <c r="J37" s="101"/>
    </row>
    <row r="38" spans="1:12" ht="13.95" customHeight="1">
      <c r="A38" s="101"/>
      <c r="B38" s="141" t="str">
        <f>'Kosten-SR-TL'!B30</f>
        <v>SR</v>
      </c>
      <c r="C38" s="145">
        <f>'Kosten-SR-TL'!C30</f>
        <v>0</v>
      </c>
      <c r="D38" s="152">
        <f>'Kosten-SR-TL'!D30</f>
        <v>0</v>
      </c>
      <c r="E38" s="152">
        <f>'Kosten-SR-TL'!E30</f>
        <v>0</v>
      </c>
      <c r="F38" s="152">
        <f>'Kosten-SR-TL'!F30</f>
        <v>0</v>
      </c>
      <c r="G38" s="152">
        <f>'Kosten-SR-TL'!G30</f>
        <v>0</v>
      </c>
      <c r="H38" s="153">
        <f t="shared" si="1"/>
        <v>0</v>
      </c>
      <c r="I38" s="101"/>
      <c r="J38" s="101"/>
    </row>
    <row r="39" spans="1:12" ht="13.95" customHeight="1">
      <c r="A39" s="101"/>
      <c r="B39" s="141">
        <f>'Kosten-SR-TL'!B31</f>
        <v>0</v>
      </c>
      <c r="C39" s="145">
        <f>'Kosten-SR-TL'!C31</f>
        <v>0</v>
      </c>
      <c r="D39" s="152">
        <f>'Kosten-SR-TL'!D31</f>
        <v>0</v>
      </c>
      <c r="E39" s="152">
        <f>'Kosten-SR-TL'!E31</f>
        <v>0</v>
      </c>
      <c r="F39" s="152">
        <f>'Kosten-SR-TL'!F31</f>
        <v>0</v>
      </c>
      <c r="G39" s="152">
        <f>'Kosten-SR-TL'!G31</f>
        <v>0</v>
      </c>
      <c r="H39" s="153">
        <f t="shared" si="1"/>
        <v>0</v>
      </c>
      <c r="I39" s="101"/>
      <c r="J39" s="101"/>
    </row>
    <row r="40" spans="1:12" ht="13.95" customHeight="1">
      <c r="A40" s="101"/>
      <c r="B40" s="141" t="str">
        <f>'Kosten-SR-TL'!B32</f>
        <v>TL</v>
      </c>
      <c r="C40" s="145">
        <f>'Kosten-SR-TL'!C32</f>
        <v>0</v>
      </c>
      <c r="D40" s="152">
        <f>'Kosten-SR-TL'!D32</f>
        <v>0</v>
      </c>
      <c r="E40" s="152">
        <f>'Kosten-SR-TL'!E32</f>
        <v>0</v>
      </c>
      <c r="F40" s="152">
        <f>'Kosten-SR-TL'!F32</f>
        <v>0</v>
      </c>
      <c r="G40" s="152">
        <f>'Kosten-SR-TL'!G32</f>
        <v>0</v>
      </c>
      <c r="H40" s="153">
        <f t="shared" si="1"/>
        <v>0</v>
      </c>
      <c r="I40" s="101"/>
      <c r="J40" s="101"/>
    </row>
    <row r="41" spans="1:12" ht="13.95" customHeight="1">
      <c r="A41" s="101"/>
      <c r="B41" s="141" t="str">
        <f>'Kosten-SR-TL'!B33</f>
        <v>TL</v>
      </c>
      <c r="C41" s="145">
        <f>'Kosten-SR-TL'!C33</f>
        <v>0</v>
      </c>
      <c r="D41" s="152">
        <f>'Kosten-SR-TL'!D33</f>
        <v>0</v>
      </c>
      <c r="E41" s="152">
        <f>'Kosten-SR-TL'!E33</f>
        <v>0</v>
      </c>
      <c r="F41" s="152">
        <f>'Kosten-SR-TL'!F33</f>
        <v>0</v>
      </c>
      <c r="G41" s="152">
        <f>'Kosten-SR-TL'!G33</f>
        <v>0</v>
      </c>
      <c r="H41" s="153">
        <f t="shared" si="1"/>
        <v>0</v>
      </c>
      <c r="I41" s="101"/>
      <c r="J41" s="101"/>
    </row>
    <row r="42" spans="1:12" ht="13.95" customHeight="1">
      <c r="A42" s="101"/>
      <c r="B42" s="141" t="str">
        <f>'Kosten-SR-TL'!B34</f>
        <v>TL</v>
      </c>
      <c r="C42" s="145">
        <f>'Kosten-SR-TL'!C34</f>
        <v>0</v>
      </c>
      <c r="D42" s="152">
        <f>'Kosten-SR-TL'!D34</f>
        <v>0</v>
      </c>
      <c r="E42" s="152">
        <f>'Kosten-SR-TL'!E34</f>
        <v>0</v>
      </c>
      <c r="F42" s="152">
        <f>'Kosten-SR-TL'!F34</f>
        <v>0</v>
      </c>
      <c r="G42" s="152">
        <f>'Kosten-SR-TL'!G34</f>
        <v>0</v>
      </c>
      <c r="H42" s="153">
        <f t="shared" si="1"/>
        <v>0</v>
      </c>
      <c r="I42" s="101"/>
      <c r="J42" s="101"/>
    </row>
    <row r="43" spans="1:12" ht="13.95" customHeight="1">
      <c r="A43" s="101"/>
      <c r="B43" s="141">
        <f>'Kosten-SR-TL'!B35</f>
        <v>0</v>
      </c>
      <c r="C43" s="145">
        <f>'Kosten-SR-TL'!C35</f>
        <v>0</v>
      </c>
      <c r="D43" s="152">
        <f>'Kosten-SR-TL'!D35</f>
        <v>0</v>
      </c>
      <c r="E43" s="152">
        <f>'Kosten-SR-TL'!E35</f>
        <v>0</v>
      </c>
      <c r="F43" s="152">
        <f>'Kosten-SR-TL'!F35</f>
        <v>0</v>
      </c>
      <c r="G43" s="152">
        <f>'Kosten-SR-TL'!G35</f>
        <v>0</v>
      </c>
      <c r="H43" s="153">
        <f t="shared" si="1"/>
        <v>0</v>
      </c>
      <c r="I43" s="101"/>
      <c r="J43" s="101"/>
    </row>
    <row r="44" spans="1:12" ht="8" customHeight="1">
      <c r="A44" s="101"/>
      <c r="B44" s="154"/>
      <c r="C44" s="131"/>
      <c r="D44" s="131"/>
      <c r="E44" s="131"/>
      <c r="F44" s="131"/>
      <c r="G44" s="131"/>
      <c r="H44" s="131"/>
      <c r="I44" s="101"/>
      <c r="J44" s="101"/>
    </row>
    <row r="45" spans="1:12">
      <c r="A45" s="101"/>
      <c r="B45" s="101"/>
      <c r="C45" s="101"/>
      <c r="D45" s="101"/>
      <c r="E45" s="101"/>
      <c r="F45" s="101"/>
      <c r="G45" s="119" t="s">
        <v>18</v>
      </c>
      <c r="H45" s="101"/>
      <c r="I45" s="155">
        <f>SUM(H31:H43)</f>
        <v>0</v>
      </c>
      <c r="J45" s="101"/>
    </row>
    <row r="46" spans="1:12" ht="8" customHeight="1">
      <c r="A46" s="101"/>
      <c r="B46" s="101"/>
      <c r="C46" s="101"/>
      <c r="D46" s="101"/>
      <c r="E46" s="101"/>
      <c r="F46" s="101"/>
      <c r="G46" s="101"/>
      <c r="H46" s="101"/>
      <c r="I46" s="156"/>
      <c r="J46" s="101"/>
    </row>
    <row r="47" spans="1:12" ht="15.65">
      <c r="A47" s="119" t="s">
        <v>19</v>
      </c>
      <c r="B47" s="101"/>
      <c r="C47" s="101"/>
      <c r="D47" s="157"/>
      <c r="E47" s="101"/>
      <c r="F47" s="101"/>
      <c r="G47" s="158" t="str">
        <f>IF(G23=0,"",1/G23)</f>
        <v/>
      </c>
      <c r="H47" s="137" t="s">
        <v>61</v>
      </c>
      <c r="I47" s="155" t="str">
        <f>IF((I25+I45)=0,"",((I25+I45)/G23))</f>
        <v/>
      </c>
      <c r="J47" s="101"/>
      <c r="K47" s="159"/>
      <c r="L47" s="160"/>
    </row>
    <row r="48" spans="1:12" ht="8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>
      <c r="A49" s="101"/>
      <c r="B49" s="138" t="s">
        <v>25</v>
      </c>
      <c r="C49" s="137"/>
      <c r="D49" s="161" t="str">
        <f>G47</f>
        <v/>
      </c>
      <c r="E49" s="139" t="s">
        <v>12</v>
      </c>
      <c r="F49" s="210" t="s">
        <v>21</v>
      </c>
      <c r="G49" s="210"/>
      <c r="H49" s="139"/>
      <c r="I49" s="137"/>
      <c r="J49" s="101"/>
    </row>
    <row r="50" spans="1:10">
      <c r="A50" s="101"/>
      <c r="B50" s="138"/>
      <c r="C50" s="137"/>
      <c r="D50" s="139" t="s">
        <v>20</v>
      </c>
      <c r="E50" s="139" t="s">
        <v>13</v>
      </c>
      <c r="F50" s="210" t="s">
        <v>22</v>
      </c>
      <c r="G50" s="210"/>
      <c r="H50" s="215" t="s">
        <v>23</v>
      </c>
      <c r="I50" s="215"/>
      <c r="J50" s="101"/>
    </row>
    <row r="51" spans="1:10" ht="16" customHeight="1">
      <c r="A51" s="101"/>
      <c r="B51" s="162" t="s">
        <v>0</v>
      </c>
      <c r="C51" s="141">
        <f>C15</f>
        <v>0</v>
      </c>
      <c r="D51" s="163">
        <f>IF(C51=0,0,I47)</f>
        <v>0</v>
      </c>
      <c r="E51" s="163">
        <f>H15</f>
        <v>0</v>
      </c>
      <c r="F51" s="206" t="str">
        <f>IF(Turnierdaten!C15="","",(E51-D51))</f>
        <v/>
      </c>
      <c r="G51" s="207"/>
      <c r="H51" s="212"/>
      <c r="I51" s="216"/>
      <c r="J51" s="101"/>
    </row>
    <row r="52" spans="1:10" ht="16" customHeight="1">
      <c r="A52" s="101"/>
      <c r="B52" s="162" t="s">
        <v>1</v>
      </c>
      <c r="C52" s="141">
        <f t="shared" ref="C52:C58" si="2">C16</f>
        <v>0</v>
      </c>
      <c r="D52" s="163">
        <f>IF(C52=0,0,I47)</f>
        <v>0</v>
      </c>
      <c r="E52" s="163">
        <f t="shared" ref="E52:E58" si="3">H16</f>
        <v>0</v>
      </c>
      <c r="F52" s="206" t="str">
        <f>IF(Turnierdaten!C16="","",(E52-D52))</f>
        <v/>
      </c>
      <c r="G52" s="207"/>
      <c r="H52" s="212"/>
      <c r="I52" s="216"/>
      <c r="J52" s="101"/>
    </row>
    <row r="53" spans="1:10" ht="16" customHeight="1">
      <c r="A53" s="101"/>
      <c r="B53" s="162" t="s">
        <v>2</v>
      </c>
      <c r="C53" s="141">
        <f t="shared" si="2"/>
        <v>0</v>
      </c>
      <c r="D53" s="163">
        <f>IF(C53=0,0,I47)</f>
        <v>0</v>
      </c>
      <c r="E53" s="163">
        <f t="shared" si="3"/>
        <v>0</v>
      </c>
      <c r="F53" s="206" t="str">
        <f>IF(Turnierdaten!C17="","",(E53-D53))</f>
        <v/>
      </c>
      <c r="G53" s="207"/>
      <c r="H53" s="211"/>
      <c r="I53" s="212"/>
      <c r="J53" s="101"/>
    </row>
    <row r="54" spans="1:10" ht="16" customHeight="1">
      <c r="A54" s="101"/>
      <c r="B54" s="162" t="s">
        <v>3</v>
      </c>
      <c r="C54" s="141">
        <f t="shared" si="2"/>
        <v>0</v>
      </c>
      <c r="D54" s="163">
        <f>IF(C54=0,0,I47)</f>
        <v>0</v>
      </c>
      <c r="E54" s="163">
        <f t="shared" si="3"/>
        <v>0</v>
      </c>
      <c r="F54" s="206" t="str">
        <f>IF(Turnierdaten!C18="","",(E54-D54))</f>
        <v/>
      </c>
      <c r="G54" s="207"/>
      <c r="H54" s="211"/>
      <c r="I54" s="212"/>
      <c r="J54" s="101"/>
    </row>
    <row r="55" spans="1:10" ht="16" customHeight="1">
      <c r="A55" s="101"/>
      <c r="B55" s="162" t="s">
        <v>50</v>
      </c>
      <c r="C55" s="141">
        <f t="shared" si="2"/>
        <v>0</v>
      </c>
      <c r="D55" s="163">
        <f>IF(C55=0,0,I47)</f>
        <v>0</v>
      </c>
      <c r="E55" s="163">
        <f t="shared" si="3"/>
        <v>0</v>
      </c>
      <c r="F55" s="206" t="str">
        <f>IF(Turnierdaten!C19="","",(E55-D55))</f>
        <v/>
      </c>
      <c r="G55" s="207"/>
      <c r="H55" s="211"/>
      <c r="I55" s="212"/>
      <c r="J55" s="101"/>
    </row>
    <row r="56" spans="1:10" ht="16" customHeight="1">
      <c r="A56" s="101"/>
      <c r="B56" s="162" t="s">
        <v>53</v>
      </c>
      <c r="C56" s="141">
        <f t="shared" si="2"/>
        <v>0</v>
      </c>
      <c r="D56" s="163">
        <f>IF(C56=0,0,I47)</f>
        <v>0</v>
      </c>
      <c r="E56" s="163">
        <f t="shared" si="3"/>
        <v>0</v>
      </c>
      <c r="F56" s="206" t="str">
        <f>IF(Turnierdaten!C20="","",(E56-D56))</f>
        <v/>
      </c>
      <c r="G56" s="207"/>
      <c r="H56" s="211"/>
      <c r="I56" s="212"/>
      <c r="J56" s="101"/>
    </row>
    <row r="57" spans="1:10" ht="16" customHeight="1">
      <c r="A57" s="101"/>
      <c r="B57" s="162" t="s">
        <v>51</v>
      </c>
      <c r="C57" s="141">
        <f t="shared" si="2"/>
        <v>0</v>
      </c>
      <c r="D57" s="163">
        <f>IF(C57=0,0,I47)</f>
        <v>0</v>
      </c>
      <c r="E57" s="163">
        <f t="shared" si="3"/>
        <v>0</v>
      </c>
      <c r="F57" s="206" t="str">
        <f>IF(Turnierdaten!C21="","",(E57-D57))</f>
        <v/>
      </c>
      <c r="G57" s="207"/>
      <c r="H57" s="212"/>
      <c r="I57" s="216"/>
      <c r="J57" s="101"/>
    </row>
    <row r="58" spans="1:10" ht="16" customHeight="1">
      <c r="A58" s="101"/>
      <c r="B58" s="162" t="s">
        <v>52</v>
      </c>
      <c r="C58" s="141">
        <f t="shared" si="2"/>
        <v>0</v>
      </c>
      <c r="D58" s="163">
        <f>IF(C58=0,0,I47)</f>
        <v>0</v>
      </c>
      <c r="E58" s="163">
        <f t="shared" si="3"/>
        <v>0</v>
      </c>
      <c r="F58" s="206" t="str">
        <f>IF(Turnierdaten!C22="","",(E58-D58))</f>
        <v/>
      </c>
      <c r="G58" s="207"/>
      <c r="H58" s="212"/>
      <c r="I58" s="216"/>
      <c r="J58" s="101"/>
    </row>
    <row r="59" spans="1:10" ht="16" customHeight="1">
      <c r="A59" s="101"/>
      <c r="B59" s="164"/>
      <c r="C59" s="162" t="s">
        <v>29</v>
      </c>
      <c r="D59" s="165"/>
      <c r="E59" s="163"/>
      <c r="F59" s="206">
        <f>H23</f>
        <v>0</v>
      </c>
      <c r="G59" s="207"/>
      <c r="H59" s="212"/>
      <c r="I59" s="216"/>
      <c r="J59" s="101"/>
    </row>
    <row r="60" spans="1:10" ht="16" customHeight="1">
      <c r="A60" s="101"/>
      <c r="B60" s="164"/>
      <c r="C60" s="162" t="s">
        <v>30</v>
      </c>
      <c r="D60" s="166"/>
      <c r="E60" s="167"/>
      <c r="F60" s="208">
        <f>I45</f>
        <v>0</v>
      </c>
      <c r="G60" s="209"/>
      <c r="H60" s="202"/>
      <c r="I60" s="203"/>
      <c r="J60" s="101"/>
    </row>
    <row r="61" spans="1:10">
      <c r="A61" s="101"/>
      <c r="B61" s="137"/>
      <c r="C61" s="137"/>
      <c r="D61" s="137"/>
      <c r="E61" s="168" t="s">
        <v>47</v>
      </c>
      <c r="F61" s="206">
        <f>SUM(F51:G60)</f>
        <v>0</v>
      </c>
      <c r="G61" s="214"/>
      <c r="H61" s="204"/>
      <c r="I61" s="205"/>
      <c r="J61" s="101"/>
    </row>
    <row r="62" spans="1:10">
      <c r="A62" s="101"/>
      <c r="B62" s="137"/>
      <c r="C62" s="137"/>
      <c r="D62" s="169"/>
      <c r="E62" s="170"/>
      <c r="F62" s="170"/>
      <c r="G62" s="170"/>
      <c r="H62" s="201" t="s">
        <v>31</v>
      </c>
      <c r="I62" s="201"/>
      <c r="J62" s="101"/>
    </row>
    <row r="63" spans="1:10">
      <c r="E63" s="171"/>
      <c r="F63" s="171"/>
    </row>
  </sheetData>
  <sheetProtection password="CC3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topLeftCell="A4" workbookViewId="0">
      <selection activeCell="C55" sqref="C55"/>
    </sheetView>
  </sheetViews>
  <sheetFormatPr baseColWidth="10" defaultColWidth="10.77734375" defaultRowHeight="13.15"/>
  <cols>
    <col min="1" max="1" width="6.44140625" style="41" customWidth="1"/>
    <col min="2" max="2" width="16.33203125" style="73" customWidth="1"/>
    <col min="3" max="9" width="10.77734375" style="74"/>
    <col min="10" max="16384" width="10.77734375" style="41"/>
  </cols>
  <sheetData>
    <row r="1" spans="1:16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>
      <c r="A2" s="37"/>
      <c r="B2" s="38"/>
      <c r="C2" s="39"/>
      <c r="D2" s="39"/>
      <c r="E2" s="39"/>
      <c r="F2" s="39"/>
      <c r="G2" s="39"/>
      <c r="H2" s="39"/>
      <c r="I2" s="37"/>
      <c r="J2" s="42" t="s">
        <v>127</v>
      </c>
      <c r="K2" s="43">
        <v>41671</v>
      </c>
      <c r="L2" s="44"/>
      <c r="M2" s="40"/>
      <c r="N2" s="40"/>
      <c r="O2" s="40"/>
      <c r="P2" s="40"/>
    </row>
    <row r="3" spans="1:16" ht="22.1" customHeight="1">
      <c r="A3" s="37"/>
      <c r="B3" s="224" t="s">
        <v>62</v>
      </c>
      <c r="C3" s="224"/>
      <c r="D3" s="224"/>
      <c r="E3" s="224"/>
      <c r="F3" s="224"/>
      <c r="G3" s="224"/>
      <c r="H3" s="224"/>
      <c r="I3" s="224"/>
      <c r="J3" s="224"/>
      <c r="K3" s="224"/>
      <c r="L3" s="40"/>
      <c r="M3" s="40"/>
      <c r="N3" s="40"/>
      <c r="O3" s="40"/>
      <c r="P3" s="40"/>
    </row>
    <row r="4" spans="1:16" ht="22.1" customHeight="1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1.3">
      <c r="A5" s="45"/>
      <c r="B5" s="46"/>
      <c r="C5" s="47" t="s">
        <v>63</v>
      </c>
      <c r="D5" s="47" t="s">
        <v>64</v>
      </c>
      <c r="E5" s="47" t="s">
        <v>65</v>
      </c>
      <c r="F5" s="47" t="s">
        <v>126</v>
      </c>
      <c r="G5" s="47" t="s">
        <v>66</v>
      </c>
      <c r="H5" s="47" t="s">
        <v>67</v>
      </c>
      <c r="I5" s="47" t="s">
        <v>125</v>
      </c>
      <c r="J5" s="47" t="s">
        <v>68</v>
      </c>
      <c r="K5" s="47" t="s">
        <v>69</v>
      </c>
      <c r="L5" s="45"/>
      <c r="M5" s="45"/>
      <c r="N5" s="45"/>
      <c r="O5" s="45"/>
      <c r="P5" s="45"/>
    </row>
    <row r="6" spans="1:16" ht="12.55">
      <c r="A6" s="45"/>
      <c r="B6" s="49" t="s">
        <v>63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>
      <c r="A7" s="37"/>
      <c r="B7" s="51" t="s">
        <v>70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>
      <c r="A8" s="37"/>
      <c r="B8" s="51" t="s">
        <v>65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>
      <c r="A9" s="37"/>
      <c r="B9" s="51" t="s">
        <v>126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>
      <c r="A10" s="37"/>
      <c r="B10" s="51" t="s">
        <v>66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>
      <c r="A11" s="37"/>
      <c r="B11" s="51" t="s">
        <v>67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>
      <c r="A12" s="37"/>
      <c r="B12" s="51" t="s">
        <v>125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>
      <c r="A13" s="37"/>
      <c r="B13" s="51" t="s">
        <v>68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>
      <c r="A14" s="37"/>
      <c r="B14" s="51" t="s">
        <v>69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>
      <c r="A15" s="37"/>
      <c r="B15" s="51" t="s">
        <v>71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>
      <c r="A16" s="37"/>
      <c r="B16" s="51" t="s">
        <v>119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>
      <c r="A17" s="37"/>
      <c r="B17" s="51" t="s">
        <v>72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>
      <c r="A18" s="37"/>
      <c r="B18" s="51" t="s">
        <v>73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>
      <c r="A19" s="37"/>
      <c r="B19" s="51" t="s">
        <v>74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>
      <c r="A20" s="37"/>
      <c r="B20" s="51" t="s">
        <v>75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>
      <c r="A21" s="37"/>
      <c r="B21" s="51" t="s">
        <v>76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>
      <c r="A22" s="37"/>
      <c r="B22" s="51" t="s">
        <v>77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>
      <c r="A23" s="37"/>
      <c r="B23" s="51" t="s">
        <v>78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>
      <c r="A24" s="37"/>
      <c r="B24" s="51" t="s">
        <v>79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>
      <c r="A25" s="37"/>
      <c r="B25" s="51" t="s">
        <v>80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>
      <c r="A26" s="37"/>
      <c r="B26" s="51" t="s">
        <v>81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>
      <c r="A27" s="37"/>
      <c r="B27" s="51" t="s">
        <v>82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>
      <c r="A28" s="37"/>
      <c r="B28" s="51" t="s">
        <v>48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>
      <c r="A29" s="37"/>
      <c r="B29" s="51" t="s">
        <v>116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>
      <c r="A30" s="37"/>
      <c r="B30" s="51" t="s">
        <v>135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>
      <c r="A31" s="37"/>
      <c r="B31" s="51" t="s">
        <v>83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>
      <c r="A32" s="37"/>
      <c r="B32" s="51" t="s">
        <v>84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>
      <c r="A33" s="37"/>
      <c r="B33" s="51" t="s">
        <v>85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>
      <c r="A34" s="37"/>
      <c r="B34" s="51" t="s">
        <v>86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>
      <c r="A35" s="37"/>
      <c r="B35" s="51" t="s">
        <v>87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>
      <c r="A36" s="37"/>
      <c r="B36" s="51" t="s">
        <v>88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>
      <c r="A37" s="37"/>
      <c r="B37" s="51" t="s">
        <v>89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>
      <c r="A38" s="37"/>
      <c r="B38" s="51" t="s">
        <v>90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>
      <c r="A39" s="37"/>
      <c r="B39" s="51" t="s">
        <v>91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>
      <c r="A40" s="37"/>
      <c r="B40" s="51" t="s">
        <v>92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>
      <c r="A41" s="37"/>
      <c r="B41" s="51" t="s">
        <v>93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>
      <c r="A42" s="37"/>
      <c r="B42" s="51" t="s">
        <v>94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>
      <c r="A43" s="37"/>
      <c r="B43" s="51" t="s">
        <v>95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>
      <c r="A44" s="37"/>
      <c r="B44" s="51" t="s">
        <v>96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>
      <c r="A45" s="37"/>
      <c r="B45" s="51" t="s">
        <v>97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>
      <c r="A46" s="37"/>
      <c r="B46" s="51" t="s">
        <v>98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>
      <c r="A47" s="37"/>
      <c r="B47" s="51" t="s">
        <v>99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>
      <c r="A48" s="37"/>
      <c r="B48" s="51" t="s">
        <v>128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>
      <c r="A49" s="37"/>
      <c r="B49" s="51" t="s">
        <v>120</v>
      </c>
      <c r="C49" s="52">
        <v>99</v>
      </c>
      <c r="D49" s="52">
        <v>107</v>
      </c>
      <c r="E49" s="52">
        <v>764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>
      <c r="A50" s="37"/>
      <c r="B50" s="51" t="s">
        <v>100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>
      <c r="A51" s="37"/>
      <c r="B51" s="51" t="s">
        <v>129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>
      <c r="A52" s="37"/>
      <c r="B52" s="51" t="s">
        <v>101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>
      <c r="A53" s="37"/>
      <c r="B53" s="51" t="s">
        <v>102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>
      <c r="A54" s="37"/>
      <c r="B54" s="51" t="s">
        <v>121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>
      <c r="A55" s="37"/>
      <c r="B55" s="51" t="s">
        <v>111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>
      <c r="A56" s="37"/>
      <c r="B56" s="51" t="s">
        <v>103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>
      <c r="A57" s="37"/>
      <c r="B57" s="51" t="s">
        <v>104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>
      <c r="A58" s="37"/>
      <c r="B58" s="51" t="s">
        <v>105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>
      <c r="A59" s="37"/>
      <c r="B59" s="51" t="s">
        <v>106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>
      <c r="A60" s="37"/>
      <c r="B60" s="51" t="s">
        <v>107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>
      <c r="A61" s="37"/>
      <c r="B61" s="51" t="s">
        <v>117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>
      <c r="A62" s="37"/>
      <c r="B62" s="51" t="s">
        <v>122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>
      <c r="A63" s="37"/>
      <c r="B63" s="51" t="s">
        <v>112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>
      <c r="A64" s="37"/>
      <c r="B64" s="51" t="s">
        <v>108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>
      <c r="A65" s="37"/>
      <c r="B65" s="51" t="s">
        <v>109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>
      <c r="A66" s="37"/>
      <c r="B66" s="51" t="s">
        <v>115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>
      <c r="A67" s="37"/>
      <c r="B67" s="51" t="s">
        <v>118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>
      <c r="A68" s="37"/>
      <c r="B68" s="51" t="s">
        <v>123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>
      <c r="A69" s="37"/>
      <c r="B69" s="51" t="s">
        <v>138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>
      <c r="A70" s="37"/>
      <c r="B70" s="51" t="s">
        <v>110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>
      <c r="A73" s="37"/>
      <c r="B73" s="46"/>
      <c r="C73" s="47" t="s">
        <v>71</v>
      </c>
      <c r="D73" s="47" t="s">
        <v>119</v>
      </c>
      <c r="E73" s="47" t="s">
        <v>72</v>
      </c>
      <c r="F73" s="47" t="s">
        <v>73</v>
      </c>
      <c r="G73" s="47" t="s">
        <v>74</v>
      </c>
      <c r="H73" s="47" t="s">
        <v>75</v>
      </c>
      <c r="I73" s="47" t="s">
        <v>76</v>
      </c>
      <c r="J73" s="47" t="s">
        <v>77</v>
      </c>
      <c r="K73" s="47" t="s">
        <v>78</v>
      </c>
      <c r="L73" s="40"/>
      <c r="M73" s="40"/>
      <c r="N73" s="40"/>
      <c r="O73" s="40"/>
      <c r="P73" s="40"/>
    </row>
    <row r="74" spans="1:16">
      <c r="A74" s="37"/>
      <c r="B74" s="51" t="s">
        <v>71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>
      <c r="A75" s="37"/>
      <c r="B75" s="51" t="s">
        <v>119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>
      <c r="A76" s="37"/>
      <c r="B76" s="51" t="s">
        <v>72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>
      <c r="A77" s="37"/>
      <c r="B77" s="51" t="s">
        <v>73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>
      <c r="A78" s="37"/>
      <c r="B78" s="51" t="s">
        <v>74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>
      <c r="A79" s="37"/>
      <c r="B79" s="51" t="s">
        <v>75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>
      <c r="A80" s="37"/>
      <c r="B80" s="51" t="s">
        <v>76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>
      <c r="A81" s="37"/>
      <c r="B81" s="51" t="s">
        <v>77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>
      <c r="A82" s="37"/>
      <c r="B82" s="51" t="s">
        <v>78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>
      <c r="A83" s="37"/>
      <c r="B83" s="51" t="s">
        <v>79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>
      <c r="A84" s="37"/>
      <c r="B84" s="51" t="s">
        <v>80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>
      <c r="A85" s="37"/>
      <c r="B85" s="51" t="s">
        <v>81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>
      <c r="A86" s="37"/>
      <c r="B86" s="51" t="s">
        <v>82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>
      <c r="A87" s="37"/>
      <c r="B87" s="51" t="s">
        <v>48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>
      <c r="A88" s="37"/>
      <c r="B88" s="51" t="s">
        <v>116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>
      <c r="A89" s="37"/>
      <c r="B89" s="51" t="s">
        <v>135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>
      <c r="A90" s="37"/>
      <c r="B90" s="51" t="s">
        <v>83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>
      <c r="A91" s="37"/>
      <c r="B91" s="51" t="s">
        <v>84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>
      <c r="A92" s="37"/>
      <c r="B92" s="51" t="s">
        <v>85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>
      <c r="A93" s="37"/>
      <c r="B93" s="51" t="s">
        <v>86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>
      <c r="A94" s="37"/>
      <c r="B94" s="51" t="s">
        <v>87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>
      <c r="A95" s="37"/>
      <c r="B95" s="51" t="s">
        <v>88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>
      <c r="A96" s="37"/>
      <c r="B96" s="51" t="s">
        <v>89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>
      <c r="A97" s="37"/>
      <c r="B97" s="51" t="s">
        <v>90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>
      <c r="A98" s="37"/>
      <c r="B98" s="51" t="s">
        <v>91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>
      <c r="A99" s="37"/>
      <c r="B99" s="51" t="s">
        <v>92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>
      <c r="A100" s="37"/>
      <c r="B100" s="51" t="s">
        <v>93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>
      <c r="A101" s="37"/>
      <c r="B101" s="51" t="s">
        <v>94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>
      <c r="A102" s="37"/>
      <c r="B102" s="51" t="s">
        <v>95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>
      <c r="A103" s="37"/>
      <c r="B103" s="51" t="s">
        <v>96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>
      <c r="A104" s="37"/>
      <c r="B104" s="51" t="s">
        <v>97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>
      <c r="A105" s="37"/>
      <c r="B105" s="51" t="s">
        <v>98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>
      <c r="A106" s="37"/>
      <c r="B106" s="51" t="s">
        <v>99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>
      <c r="A107" s="37"/>
      <c r="B107" s="51" t="s">
        <v>128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>
      <c r="A108" s="37"/>
      <c r="B108" s="51" t="s">
        <v>120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>
      <c r="A109" s="37"/>
      <c r="B109" s="51" t="s">
        <v>100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>
      <c r="A110" s="37"/>
      <c r="B110" s="51" t="s">
        <v>129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>
      <c r="A111" s="37"/>
      <c r="B111" s="51" t="s">
        <v>101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>
      <c r="A112" s="37"/>
      <c r="B112" s="51" t="s">
        <v>102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>
      <c r="A113" s="37"/>
      <c r="B113" s="51" t="s">
        <v>121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>
      <c r="A114" s="37"/>
      <c r="B114" s="51" t="s">
        <v>111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>
      <c r="A115" s="37"/>
      <c r="B115" s="51" t="s">
        <v>103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>
      <c r="A116" s="37"/>
      <c r="B116" s="51" t="s">
        <v>104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>
      <c r="A117" s="37"/>
      <c r="B117" s="51" t="s">
        <v>105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>
      <c r="A118" s="37"/>
      <c r="B118" s="51" t="s">
        <v>106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>
      <c r="A119" s="37"/>
      <c r="B119" s="51" t="s">
        <v>107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>
      <c r="A120" s="37"/>
      <c r="B120" s="51" t="s">
        <v>117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>
      <c r="A121" s="37"/>
      <c r="B121" s="51" t="s">
        <v>122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>
      <c r="A122" s="37"/>
      <c r="B122" s="51" t="s">
        <v>112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>
      <c r="A123" s="37"/>
      <c r="B123" s="51" t="s">
        <v>108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>
      <c r="A124" s="37"/>
      <c r="B124" s="51" t="s">
        <v>109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>
      <c r="A125" s="37"/>
      <c r="B125" s="51" t="s">
        <v>115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>
      <c r="A126" s="37"/>
      <c r="B126" s="51" t="s">
        <v>118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>
      <c r="A127" s="37"/>
      <c r="B127" s="51" t="s">
        <v>123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>
      <c r="A128" s="37"/>
      <c r="B128" s="51" t="s">
        <v>138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>
      <c r="A129" s="37"/>
      <c r="B129" s="51" t="s">
        <v>110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>
      <c r="A132" s="37"/>
      <c r="B132" s="46"/>
      <c r="C132" s="47" t="s">
        <v>79</v>
      </c>
      <c r="D132" s="47" t="s">
        <v>80</v>
      </c>
      <c r="E132" s="47" t="s">
        <v>81</v>
      </c>
      <c r="F132" s="47" t="s">
        <v>82</v>
      </c>
      <c r="G132" s="47" t="s">
        <v>48</v>
      </c>
      <c r="H132" s="47" t="s">
        <v>116</v>
      </c>
      <c r="I132" s="47" t="s">
        <v>135</v>
      </c>
      <c r="J132" s="47" t="s">
        <v>83</v>
      </c>
      <c r="K132" s="47" t="s">
        <v>84</v>
      </c>
      <c r="L132" s="40"/>
      <c r="M132" s="40"/>
      <c r="N132" s="40"/>
      <c r="O132" s="40"/>
      <c r="P132" s="40"/>
    </row>
    <row r="133" spans="1:16">
      <c r="A133" s="37"/>
      <c r="B133" s="51" t="s">
        <v>79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>
      <c r="A134" s="37"/>
      <c r="B134" s="51" t="s">
        <v>80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>
      <c r="A135" s="37"/>
      <c r="B135" s="51" t="s">
        <v>81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>
      <c r="A136" s="37"/>
      <c r="B136" s="51" t="s">
        <v>82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>
      <c r="A137" s="37"/>
      <c r="B137" s="51" t="s">
        <v>48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>
      <c r="A138" s="37"/>
      <c r="B138" s="51" t="s">
        <v>116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>
      <c r="A139" s="37"/>
      <c r="B139" s="51" t="s">
        <v>135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>
      <c r="A140" s="37"/>
      <c r="B140" s="51" t="s">
        <v>83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>
      <c r="A141" s="37"/>
      <c r="B141" s="51" t="s">
        <v>84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>
      <c r="A142" s="37"/>
      <c r="B142" s="51" t="s">
        <v>85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>
      <c r="A143" s="37"/>
      <c r="B143" s="51" t="s">
        <v>86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>
      <c r="A144" s="37"/>
      <c r="B144" s="51" t="s">
        <v>87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>
      <c r="A145" s="37"/>
      <c r="B145" s="51" t="s">
        <v>88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>
      <c r="A146" s="37"/>
      <c r="B146" s="51" t="s">
        <v>89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>
      <c r="A147" s="37"/>
      <c r="B147" s="51" t="s">
        <v>90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>
      <c r="A148" s="37"/>
      <c r="B148" s="51" t="s">
        <v>91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>
      <c r="A149" s="37"/>
      <c r="B149" s="51" t="s">
        <v>92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>
      <c r="A150" s="37"/>
      <c r="B150" s="51" t="s">
        <v>93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>
      <c r="A151" s="37"/>
      <c r="B151" s="51" t="s">
        <v>94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>
      <c r="A152" s="37"/>
      <c r="B152" s="51" t="s">
        <v>95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>
      <c r="A153" s="37"/>
      <c r="B153" s="51" t="s">
        <v>96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>
      <c r="A154" s="37"/>
      <c r="B154" s="51" t="s">
        <v>97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>
      <c r="A155" s="37"/>
      <c r="B155" s="51" t="s">
        <v>98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>
      <c r="A156" s="37"/>
      <c r="B156" s="51" t="s">
        <v>99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>
      <c r="A157" s="37"/>
      <c r="B157" s="51" t="s">
        <v>128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>
      <c r="A158" s="37"/>
      <c r="B158" s="51" t="s">
        <v>120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>
      <c r="A159" s="37"/>
      <c r="B159" s="51" t="s">
        <v>100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>
      <c r="A160" s="37"/>
      <c r="B160" s="51" t="s">
        <v>129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>
      <c r="A161" s="37"/>
      <c r="B161" s="51" t="s">
        <v>101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>
      <c r="A162" s="37"/>
      <c r="B162" s="51" t="s">
        <v>102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>
      <c r="A163" s="37"/>
      <c r="B163" s="51" t="s">
        <v>121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>
      <c r="A164" s="37"/>
      <c r="B164" s="51" t="s">
        <v>111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>
      <c r="A165" s="37"/>
      <c r="B165" s="51" t="s">
        <v>103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>
      <c r="A166" s="37"/>
      <c r="B166" s="51" t="s">
        <v>104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>
      <c r="A167" s="37"/>
      <c r="B167" s="51" t="s">
        <v>105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>
      <c r="A168" s="37"/>
      <c r="B168" s="51" t="s">
        <v>106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>
      <c r="A169" s="37"/>
      <c r="B169" s="51" t="s">
        <v>107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>
      <c r="A170" s="37"/>
      <c r="B170" s="51" t="s">
        <v>117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>
      <c r="A171" s="37"/>
      <c r="B171" s="51" t="s">
        <v>122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>
      <c r="A172" s="37"/>
      <c r="B172" s="51" t="s">
        <v>112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>
      <c r="A173" s="37"/>
      <c r="B173" s="51" t="s">
        <v>108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>
      <c r="A174" s="37"/>
      <c r="B174" s="51" t="s">
        <v>109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>
      <c r="A175" s="37"/>
      <c r="B175" s="51" t="s">
        <v>115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>
      <c r="A176" s="37"/>
      <c r="B176" s="51" t="s">
        <v>118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>
      <c r="A177" s="37"/>
      <c r="B177" s="51" t="s">
        <v>123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>
      <c r="A178" s="37"/>
      <c r="B178" s="51" t="s">
        <v>138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>
      <c r="A179" s="37"/>
      <c r="B179" s="51" t="s">
        <v>110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>
      <c r="A182" s="37"/>
      <c r="B182" s="62"/>
      <c r="C182" s="47" t="s">
        <v>85</v>
      </c>
      <c r="D182" s="47" t="s">
        <v>86</v>
      </c>
      <c r="E182" s="47" t="s">
        <v>87</v>
      </c>
      <c r="F182" s="47" t="s">
        <v>88</v>
      </c>
      <c r="G182" s="47" t="s">
        <v>89</v>
      </c>
      <c r="H182" s="47" t="s">
        <v>90</v>
      </c>
      <c r="I182" s="47" t="s">
        <v>91</v>
      </c>
      <c r="J182" s="47" t="s">
        <v>92</v>
      </c>
      <c r="K182" s="47" t="s">
        <v>93</v>
      </c>
      <c r="L182" s="40"/>
      <c r="M182" s="40"/>
      <c r="N182" s="40"/>
      <c r="O182" s="40"/>
      <c r="P182" s="40"/>
    </row>
    <row r="183" spans="1:16">
      <c r="A183" s="37"/>
      <c r="B183" s="51" t="s">
        <v>85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>
      <c r="A184" s="37"/>
      <c r="B184" s="51" t="s">
        <v>86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>
      <c r="A185" s="37"/>
      <c r="B185" s="51" t="s">
        <v>87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>
      <c r="A186" s="37"/>
      <c r="B186" s="51" t="s">
        <v>88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>
      <c r="A187" s="37"/>
      <c r="B187" s="51" t="s">
        <v>89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>
      <c r="A188" s="37"/>
      <c r="B188" s="51" t="s">
        <v>90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>
      <c r="A189" s="37"/>
      <c r="B189" s="51" t="s">
        <v>91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>
      <c r="A190" s="37"/>
      <c r="B190" s="51" t="s">
        <v>92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>
      <c r="A191" s="37"/>
      <c r="B191" s="51" t="s">
        <v>93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>
      <c r="A192" s="37"/>
      <c r="B192" s="51" t="s">
        <v>94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>
      <c r="A193" s="37"/>
      <c r="B193" s="51" t="s">
        <v>95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>
      <c r="A194" s="37"/>
      <c r="B194" s="51" t="s">
        <v>96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>
      <c r="A195" s="37"/>
      <c r="B195" s="51" t="s">
        <v>97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>
      <c r="A196" s="37"/>
      <c r="B196" s="51" t="s">
        <v>98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>
      <c r="A197" s="37"/>
      <c r="B197" s="51" t="s">
        <v>99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>
      <c r="A198" s="37"/>
      <c r="B198" s="51" t="s">
        <v>128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>
      <c r="A199" s="37"/>
      <c r="B199" s="51" t="s">
        <v>120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>
      <c r="A200" s="37"/>
      <c r="B200" s="51" t="s">
        <v>100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>
      <c r="A201" s="37"/>
      <c r="B201" s="51" t="s">
        <v>129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>
      <c r="A202" s="37"/>
      <c r="B202" s="51" t="s">
        <v>101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>
      <c r="A203" s="37"/>
      <c r="B203" s="51" t="s">
        <v>102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>
      <c r="A204" s="37"/>
      <c r="B204" s="51" t="s">
        <v>121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>
      <c r="A205" s="37"/>
      <c r="B205" s="51" t="s">
        <v>111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>
      <c r="A206" s="37"/>
      <c r="B206" s="51" t="s">
        <v>103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>
      <c r="A207" s="37"/>
      <c r="B207" s="51" t="s">
        <v>104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>
      <c r="A208" s="37"/>
      <c r="B208" s="51" t="s">
        <v>105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>
      <c r="A209" s="37"/>
      <c r="B209" s="51" t="s">
        <v>106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>
      <c r="A210" s="37"/>
      <c r="B210" s="51" t="s">
        <v>107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>
      <c r="A211" s="37"/>
      <c r="B211" s="51" t="s">
        <v>117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>
      <c r="A212" s="37"/>
      <c r="B212" s="51" t="s">
        <v>122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>
      <c r="A213" s="37"/>
      <c r="B213" s="51" t="s">
        <v>112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>
      <c r="A214" s="37"/>
      <c r="B214" s="51" t="s">
        <v>108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>
      <c r="A215" s="37"/>
      <c r="B215" s="51" t="s">
        <v>109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>
      <c r="A216" s="37"/>
      <c r="B216" s="51" t="s">
        <v>115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>
      <c r="A217" s="37"/>
      <c r="B217" s="51" t="s">
        <v>118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>
      <c r="A218" s="37"/>
      <c r="B218" s="51" t="s">
        <v>123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>
      <c r="A219" s="37"/>
      <c r="B219" s="51" t="s">
        <v>138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>
      <c r="A220" s="37"/>
      <c r="B220" s="51" t="s">
        <v>110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>
      <c r="A223" s="37"/>
      <c r="B223" s="46"/>
      <c r="C223" s="47" t="s">
        <v>93</v>
      </c>
      <c r="D223" s="47" t="s">
        <v>94</v>
      </c>
      <c r="E223" s="47" t="s">
        <v>95</v>
      </c>
      <c r="F223" s="47" t="s">
        <v>96</v>
      </c>
      <c r="G223" s="47" t="s">
        <v>113</v>
      </c>
      <c r="H223" s="47" t="s">
        <v>98</v>
      </c>
      <c r="I223" s="47" t="s">
        <v>99</v>
      </c>
      <c r="J223" s="47" t="s">
        <v>128</v>
      </c>
      <c r="K223" s="47" t="s">
        <v>120</v>
      </c>
      <c r="L223" s="40"/>
      <c r="M223" s="40"/>
      <c r="N223" s="40"/>
      <c r="O223" s="40"/>
      <c r="P223" s="40"/>
    </row>
    <row r="224" spans="1:16">
      <c r="A224" s="37"/>
      <c r="B224" s="51" t="s">
        <v>93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>
      <c r="A225" s="37"/>
      <c r="B225" s="51" t="s">
        <v>94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>
      <c r="A226" s="37"/>
      <c r="B226" s="51" t="s">
        <v>95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>
      <c r="A227" s="37"/>
      <c r="B227" s="51" t="s">
        <v>96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>
      <c r="A228" s="37"/>
      <c r="B228" s="51" t="s">
        <v>97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>
      <c r="A229" s="37"/>
      <c r="B229" s="51" t="s">
        <v>98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>
      <c r="A230" s="37"/>
      <c r="B230" s="51" t="s">
        <v>99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>
      <c r="A231" s="37"/>
      <c r="B231" s="51" t="s">
        <v>128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>
      <c r="A232" s="37"/>
      <c r="B232" s="51" t="s">
        <v>120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>
      <c r="A233" s="37"/>
      <c r="B233" s="51" t="s">
        <v>100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>
      <c r="A234" s="37"/>
      <c r="B234" s="51" t="s">
        <v>129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>
      <c r="A235" s="37"/>
      <c r="B235" s="51" t="s">
        <v>101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>
      <c r="A236" s="37"/>
      <c r="B236" s="51" t="s">
        <v>102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>
      <c r="A237" s="37"/>
      <c r="B237" s="51" t="s">
        <v>121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>
      <c r="A238" s="37"/>
      <c r="B238" s="51" t="s">
        <v>111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>
      <c r="A239" s="37"/>
      <c r="B239" s="51" t="s">
        <v>103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>
      <c r="A240" s="37"/>
      <c r="B240" s="51" t="s">
        <v>104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>
      <c r="A241" s="37"/>
      <c r="B241" s="51" t="s">
        <v>105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>
      <c r="A242" s="37"/>
      <c r="B242" s="51" t="s">
        <v>106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>
      <c r="A243" s="37"/>
      <c r="B243" s="51" t="s">
        <v>107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>
      <c r="A244" s="37"/>
      <c r="B244" s="51" t="s">
        <v>117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>
      <c r="A245" s="37"/>
      <c r="B245" s="51" t="s">
        <v>122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>
      <c r="A246" s="37"/>
      <c r="B246" s="51" t="s">
        <v>112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>
      <c r="A247" s="37"/>
      <c r="B247" s="51" t="s">
        <v>108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>
      <c r="A248" s="37"/>
      <c r="B248" s="51" t="s">
        <v>109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>
      <c r="A249" s="37"/>
      <c r="B249" s="51" t="s">
        <v>115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>
      <c r="A250" s="37"/>
      <c r="B250" s="51" t="s">
        <v>118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>
      <c r="A251" s="37"/>
      <c r="B251" s="51" t="s">
        <v>123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>
      <c r="A252" s="37"/>
      <c r="B252" s="51" t="s">
        <v>138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>
      <c r="A253" s="37"/>
      <c r="B253" s="51" t="s">
        <v>110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>
      <c r="A256" s="37"/>
      <c r="B256" s="46"/>
      <c r="C256" s="47" t="s">
        <v>100</v>
      </c>
      <c r="D256" s="47" t="s">
        <v>129</v>
      </c>
      <c r="E256" s="47" t="s">
        <v>101</v>
      </c>
      <c r="F256" s="47" t="s">
        <v>114</v>
      </c>
      <c r="G256" s="47" t="s">
        <v>121</v>
      </c>
      <c r="H256" s="47" t="s">
        <v>111</v>
      </c>
      <c r="I256" s="47" t="s">
        <v>103</v>
      </c>
      <c r="J256" s="63" t="s">
        <v>104</v>
      </c>
      <c r="K256" s="47" t="s">
        <v>105</v>
      </c>
      <c r="L256" s="40"/>
      <c r="M256" s="40"/>
      <c r="N256" s="40"/>
      <c r="O256" s="40"/>
      <c r="P256" s="40"/>
    </row>
    <row r="257" spans="1:16">
      <c r="A257" s="37"/>
      <c r="B257" s="51" t="s">
        <v>100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>
      <c r="A258" s="37"/>
      <c r="B258" s="51" t="s">
        <v>129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>
      <c r="A259" s="37"/>
      <c r="B259" s="51" t="s">
        <v>101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>
      <c r="A260" s="37"/>
      <c r="B260" s="51" t="s">
        <v>102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>
      <c r="A261" s="37"/>
      <c r="B261" s="51" t="s">
        <v>121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>
      <c r="A262" s="37"/>
      <c r="B262" s="51" t="s">
        <v>111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>
      <c r="A263" s="37"/>
      <c r="B263" s="51" t="s">
        <v>103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>
      <c r="A264" s="37"/>
      <c r="B264" s="51" t="s">
        <v>104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>
      <c r="A265" s="37"/>
      <c r="B265" s="51" t="s">
        <v>105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>
      <c r="A266" s="37"/>
      <c r="B266" s="51" t="s">
        <v>106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>
      <c r="A267" s="37"/>
      <c r="B267" s="51" t="s">
        <v>107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>
      <c r="A268" s="37"/>
      <c r="B268" s="51" t="s">
        <v>117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>
      <c r="A269" s="37"/>
      <c r="B269" s="51" t="s">
        <v>122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>
      <c r="A270" s="37"/>
      <c r="B270" s="51" t="s">
        <v>112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>
      <c r="A271" s="37"/>
      <c r="B271" s="51" t="s">
        <v>108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>
      <c r="A272" s="37"/>
      <c r="B272" s="51" t="s">
        <v>109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>
      <c r="A273" s="37"/>
      <c r="B273" s="51" t="s">
        <v>115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>
      <c r="A274" s="37"/>
      <c r="B274" s="51" t="s">
        <v>118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>
      <c r="A275" s="37"/>
      <c r="B275" s="51" t="s">
        <v>123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>
      <c r="A276" s="37"/>
      <c r="B276" s="51" t="s">
        <v>138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>
      <c r="A277" s="37"/>
      <c r="B277" s="51" t="s">
        <v>110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>
      <c r="A280" s="37"/>
      <c r="B280" s="46"/>
      <c r="C280" s="47" t="s">
        <v>106</v>
      </c>
      <c r="D280" s="47" t="s">
        <v>107</v>
      </c>
      <c r="E280" s="47" t="s">
        <v>117</v>
      </c>
      <c r="F280" s="47" t="s">
        <v>122</v>
      </c>
      <c r="G280" s="67" t="s">
        <v>112</v>
      </c>
      <c r="H280" s="47" t="s">
        <v>108</v>
      </c>
      <c r="I280" s="63" t="s">
        <v>109</v>
      </c>
      <c r="J280" s="47" t="s">
        <v>115</v>
      </c>
      <c r="K280" s="47" t="s">
        <v>118</v>
      </c>
      <c r="L280" s="47" t="s">
        <v>123</v>
      </c>
      <c r="M280" s="47" t="s">
        <v>138</v>
      </c>
      <c r="N280" s="40"/>
      <c r="O280" s="40"/>
      <c r="P280" s="40"/>
    </row>
    <row r="281" spans="1:16">
      <c r="A281" s="37"/>
      <c r="B281" s="49" t="s">
        <v>106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>
      <c r="A282" s="37"/>
      <c r="B282" s="51" t="s">
        <v>107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>
      <c r="A283" s="37"/>
      <c r="B283" s="51" t="s">
        <v>117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>
      <c r="A284" s="37"/>
      <c r="B284" s="51" t="s">
        <v>122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>
      <c r="A285" s="37"/>
      <c r="B285" s="51" t="s">
        <v>112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>
      <c r="A286" s="37"/>
      <c r="B286" s="51" t="s">
        <v>108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>
      <c r="A287" s="37"/>
      <c r="B287" s="51" t="s">
        <v>109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>
      <c r="A288" s="37"/>
      <c r="B288" s="51" t="s">
        <v>115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>
      <c r="A289" s="37"/>
      <c r="B289" s="51" t="s">
        <v>118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>
      <c r="A290" s="37"/>
      <c r="B290" s="51" t="s">
        <v>123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>
      <c r="A291" s="37"/>
      <c r="B291" s="51" t="s">
        <v>138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>
      <c r="A292" s="37"/>
      <c r="B292" s="51" t="s">
        <v>110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opLeftCell="A25" workbookViewId="0">
      <selection activeCell="K21" sqref="K21"/>
    </sheetView>
  </sheetViews>
  <sheetFormatPr baseColWidth="10" defaultRowHeight="12.55"/>
  <cols>
    <col min="1" max="1" width="2.6640625" style="177" customWidth="1"/>
    <col min="2" max="9" width="11.6640625" style="177" customWidth="1"/>
    <col min="10" max="10" width="5.6640625" style="177" customWidth="1"/>
    <col min="11" max="16" width="11.5546875" style="177"/>
  </cols>
  <sheetData/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Turnierdaten</vt:lpstr>
      <vt:lpstr>Richtlinien-TL-SR</vt:lpstr>
      <vt:lpstr>Kosten-SR-TL</vt:lpstr>
      <vt:lpstr>Abrechnungsformular</vt:lpstr>
      <vt:lpstr>Entfernungen</vt:lpstr>
      <vt:lpstr>Tabelle1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Wibke Weisel</cp:lastModifiedBy>
  <cp:lastPrinted>2022-02-04T14:03:40Z</cp:lastPrinted>
  <dcterms:created xsi:type="dcterms:W3CDTF">2003-09-29T10:46:46Z</dcterms:created>
  <dcterms:modified xsi:type="dcterms:W3CDTF">2022-02-07T11:50:23Z</dcterms:modified>
</cp:coreProperties>
</file>