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/>
  <mc:AlternateContent xmlns:mc="http://schemas.openxmlformats.org/markup-compatibility/2006">
    <mc:Choice Requires="x15">
      <x15ac:absPath xmlns:x15ac="http://schemas.microsoft.com/office/spreadsheetml/2010/11/ac" url="https://hbwhockey.sharepoint.com/sites/Halle/Freigegebene Dokumente/Halle 2024-2025/"/>
    </mc:Choice>
  </mc:AlternateContent>
  <xr:revisionPtr revIDLastSave="0" documentId="8_{EC46AF0C-12AD-A14B-9DB8-4F1B198348FB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VL Herren" sheetId="1" r:id="rId1"/>
    <sheet name="Beispiel" sheetId="2" r:id="rId2"/>
    <sheet name="Info" sheetId="3" r:id="rId3"/>
  </sheets>
  <definedNames>
    <definedName name="Sperrtermine4">Info!$A$5:$B$11</definedName>
    <definedName name="Zeitraum4">Info!$A$1:$D$2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2" l="1"/>
  <c r="M26" i="2"/>
  <c r="L26" i="2"/>
  <c r="J26" i="2"/>
  <c r="N25" i="2"/>
  <c r="M25" i="2"/>
  <c r="L25" i="2"/>
  <c r="J25" i="2"/>
  <c r="L22" i="2"/>
  <c r="J22" i="2"/>
  <c r="F22" i="2"/>
  <c r="G22" i="2" s="1"/>
  <c r="D22" i="2"/>
  <c r="L21" i="2"/>
  <c r="J21" i="2"/>
  <c r="G21" i="2"/>
  <c r="F21" i="2"/>
  <c r="D21" i="2"/>
  <c r="L20" i="2"/>
  <c r="J20" i="2"/>
  <c r="G20" i="2"/>
  <c r="F20" i="2"/>
  <c r="D20" i="2"/>
  <c r="L18" i="2"/>
  <c r="J18" i="2"/>
  <c r="D18" i="2"/>
  <c r="F18" i="2" s="1"/>
  <c r="G18" i="2" s="1"/>
  <c r="L17" i="2"/>
  <c r="J17" i="2"/>
  <c r="F17" i="2"/>
  <c r="G17" i="2" s="1"/>
  <c r="D17" i="2"/>
  <c r="L16" i="2"/>
  <c r="J16" i="2"/>
  <c r="G16" i="2"/>
  <c r="F16" i="2"/>
  <c r="D16" i="2"/>
  <c r="N58" i="1"/>
  <c r="M58" i="1"/>
  <c r="L58" i="1"/>
  <c r="J58" i="1"/>
  <c r="N57" i="1"/>
  <c r="M57" i="1"/>
  <c r="L57" i="1"/>
  <c r="J57" i="1"/>
  <c r="L54" i="1"/>
  <c r="J54" i="1"/>
  <c r="D54" i="1"/>
  <c r="L53" i="1"/>
  <c r="J53" i="1"/>
  <c r="D53" i="1"/>
  <c r="L52" i="1"/>
  <c r="J52" i="1"/>
  <c r="D52" i="1"/>
  <c r="L50" i="1"/>
  <c r="J50" i="1"/>
  <c r="F50" i="1"/>
  <c r="G50" i="1" s="1"/>
  <c r="D50" i="1"/>
  <c r="L49" i="1"/>
  <c r="J49" i="1"/>
  <c r="F49" i="1"/>
  <c r="G49" i="1" s="1"/>
  <c r="D49" i="1"/>
  <c r="L48" i="1"/>
  <c r="J48" i="1"/>
  <c r="G48" i="1"/>
  <c r="F48" i="1"/>
  <c r="D48" i="1"/>
  <c r="L46" i="1"/>
  <c r="J46" i="1"/>
  <c r="D46" i="1"/>
  <c r="F46" i="1" s="1"/>
  <c r="G46" i="1" s="1"/>
  <c r="L45" i="1"/>
  <c r="J45" i="1"/>
  <c r="D45" i="1"/>
  <c r="F45" i="1" s="1"/>
  <c r="G45" i="1" s="1"/>
  <c r="L44" i="1"/>
  <c r="J44" i="1"/>
  <c r="F44" i="1"/>
  <c r="G44" i="1" s="1"/>
  <c r="D44" i="1"/>
  <c r="L42" i="1"/>
  <c r="J42" i="1"/>
  <c r="G42" i="1"/>
  <c r="F42" i="1"/>
  <c r="D42" i="1"/>
  <c r="L41" i="1"/>
  <c r="J41" i="1"/>
  <c r="G41" i="1"/>
  <c r="F41" i="1"/>
  <c r="D41" i="1"/>
  <c r="L40" i="1"/>
  <c r="J40" i="1"/>
  <c r="D40" i="1"/>
  <c r="F40" i="1" s="1"/>
  <c r="G40" i="1" s="1"/>
  <c r="L38" i="1"/>
  <c r="J38" i="1"/>
  <c r="F38" i="1"/>
  <c r="G38" i="1" s="1"/>
  <c r="D38" i="1"/>
  <c r="L37" i="1"/>
  <c r="J37" i="1"/>
  <c r="G37" i="1"/>
  <c r="F37" i="1"/>
  <c r="D37" i="1"/>
  <c r="L36" i="1"/>
  <c r="J36" i="1"/>
  <c r="D36" i="1"/>
  <c r="F36" i="1" s="1"/>
  <c r="G36" i="1" s="1"/>
  <c r="L34" i="1"/>
  <c r="J34" i="1"/>
  <c r="D34" i="1"/>
  <c r="F34" i="1" s="1"/>
  <c r="G34" i="1" s="1"/>
  <c r="L33" i="1"/>
  <c r="J33" i="1"/>
  <c r="F33" i="1"/>
  <c r="G33" i="1" s="1"/>
  <c r="D33" i="1"/>
  <c r="L32" i="1"/>
  <c r="J32" i="1"/>
  <c r="G32" i="1"/>
  <c r="F32" i="1"/>
  <c r="D32" i="1"/>
  <c r="L30" i="1"/>
  <c r="J30" i="1"/>
  <c r="D30" i="1"/>
  <c r="F30" i="1" s="1"/>
  <c r="G30" i="1" s="1"/>
  <c r="L29" i="1"/>
  <c r="J29" i="1"/>
  <c r="D29" i="1"/>
  <c r="F29" i="1" s="1"/>
  <c r="G29" i="1" s="1"/>
  <c r="L28" i="1"/>
  <c r="J28" i="1"/>
  <c r="F28" i="1"/>
  <c r="G28" i="1" s="1"/>
  <c r="D28" i="1"/>
  <c r="L26" i="1"/>
  <c r="J26" i="1"/>
  <c r="G26" i="1"/>
  <c r="F26" i="1"/>
  <c r="D26" i="1"/>
  <c r="L25" i="1"/>
  <c r="J25" i="1"/>
  <c r="D25" i="1"/>
  <c r="F25" i="1" s="1"/>
  <c r="G25" i="1" s="1"/>
  <c r="L24" i="1"/>
  <c r="J24" i="1"/>
  <c r="D24" i="1"/>
  <c r="F24" i="1" s="1"/>
  <c r="G24" i="1" s="1"/>
  <c r="L22" i="1"/>
  <c r="J22" i="1"/>
  <c r="F22" i="1"/>
  <c r="G22" i="1" s="1"/>
  <c r="D22" i="1"/>
  <c r="L21" i="1"/>
  <c r="J21" i="1"/>
  <c r="G21" i="1"/>
  <c r="F21" i="1"/>
  <c r="D21" i="1"/>
  <c r="L20" i="1"/>
  <c r="J20" i="1"/>
  <c r="D20" i="1"/>
  <c r="F20" i="1" s="1"/>
  <c r="G20" i="1" s="1"/>
  <c r="L18" i="1"/>
  <c r="J18" i="1"/>
  <c r="D18" i="1"/>
  <c r="F18" i="1" s="1"/>
  <c r="G18" i="1" s="1"/>
  <c r="L17" i="1"/>
  <c r="J17" i="1"/>
  <c r="F17" i="1"/>
  <c r="G17" i="1" s="1"/>
  <c r="D17" i="1"/>
  <c r="L16" i="1"/>
  <c r="J16" i="1"/>
  <c r="G16" i="1"/>
  <c r="F16" i="1"/>
  <c r="D16" i="1"/>
</calcChain>
</file>

<file path=xl/sharedStrings.xml><?xml version="1.0" encoding="utf-8"?>
<sst xmlns="http://schemas.openxmlformats.org/spreadsheetml/2006/main" count="329" uniqueCount="146">
  <si>
    <t>Hockeyverband Baden-Württemberg</t>
  </si>
  <si>
    <t>Saison:</t>
  </si>
  <si>
    <t>Halle</t>
  </si>
  <si>
    <t>24/25</t>
  </si>
  <si>
    <t>1. Verbandsliga</t>
  </si>
  <si>
    <t>Herren</t>
  </si>
  <si>
    <t>Datum:</t>
  </si>
  <si>
    <t>Version: 1.0</t>
  </si>
  <si>
    <t>Staffelleiter:</t>
  </si>
  <si>
    <t>Daniel Gruss</t>
  </si>
  <si>
    <t>Verein</t>
  </si>
  <si>
    <t>Abkürzung</t>
  </si>
  <si>
    <t>Email</t>
  </si>
  <si>
    <t>Handy</t>
  </si>
  <si>
    <t>Spielzeiten:</t>
  </si>
  <si>
    <t>Teilnehmer:</t>
  </si>
  <si>
    <t>HC Ludwigsburg 3</t>
  </si>
  <si>
    <t>J6</t>
  </si>
  <si>
    <t>HCLB 3</t>
  </si>
  <si>
    <t>VfB Stuttgart</t>
  </si>
  <si>
    <t>J7</t>
  </si>
  <si>
    <t>VfB</t>
  </si>
  <si>
    <t>sportwart@vfb-hockey.de</t>
  </si>
  <si>
    <t>Modus:</t>
  </si>
  <si>
    <t>Karlsruher TV</t>
  </si>
  <si>
    <t>J8</t>
  </si>
  <si>
    <t>KTV</t>
  </si>
  <si>
    <t>termine@ktv-hockey.de</t>
  </si>
  <si>
    <t>TSV Mannheim Hockey 3</t>
  </si>
  <si>
    <t>J9</t>
  </si>
  <si>
    <t>TSVMH 3</t>
  </si>
  <si>
    <t>spielbetrieb@tsvmh.de</t>
  </si>
  <si>
    <t>1. FC Normania Gmünd</t>
  </si>
  <si>
    <t>J10</t>
  </si>
  <si>
    <t>FCNG</t>
  </si>
  <si>
    <t>sportwart@hc-normannia-gmuend.de</t>
  </si>
  <si>
    <t>FT Freiburg</t>
  </si>
  <si>
    <t>J11</t>
  </si>
  <si>
    <t>FTF</t>
  </si>
  <si>
    <t>thomasmeier100@web.de</t>
  </si>
  <si>
    <t>Nr.</t>
  </si>
  <si>
    <t>ST</t>
  </si>
  <si>
    <t>ZR</t>
  </si>
  <si>
    <t>Datum A</t>
  </si>
  <si>
    <t>Datum V</t>
  </si>
  <si>
    <t>Uhrzeit</t>
  </si>
  <si>
    <t>Datum W</t>
  </si>
  <si>
    <t>Spielpaarungen</t>
  </si>
  <si>
    <t>Bestätigt Erstgenannt</t>
  </si>
  <si>
    <t>Bestätigt Zweitgenannt</t>
  </si>
  <si>
    <t>FG</t>
  </si>
  <si>
    <t>Ergebnis</t>
  </si>
  <si>
    <t>1. Spieltag</t>
  </si>
  <si>
    <t>VLH1</t>
  </si>
  <si>
    <t>-</t>
  </si>
  <si>
    <t>Daniel Weißer</t>
  </si>
  <si>
    <t>Andreas Höschele</t>
  </si>
  <si>
    <t>:</t>
  </si>
  <si>
    <t>VLH2</t>
  </si>
  <si>
    <t>Kolja Groß</t>
  </si>
  <si>
    <t>Carlos Gomes</t>
  </si>
  <si>
    <t>VLH3</t>
  </si>
  <si>
    <t>Tom Bongers</t>
  </si>
  <si>
    <t>Thomas Meier</t>
  </si>
  <si>
    <t>2. Spieltag</t>
  </si>
  <si>
    <t>23./24. November 2024</t>
  </si>
  <si>
    <t>VLH4</t>
  </si>
  <si>
    <t>VLH5</t>
  </si>
  <si>
    <t>A. Höschele (Heimrecht getauscht)</t>
  </si>
  <si>
    <t>DG</t>
  </si>
  <si>
    <t>VLH6</t>
  </si>
  <si>
    <t xml:space="preserve">Thomas Meier        </t>
  </si>
  <si>
    <t>3. Spieltag</t>
  </si>
  <si>
    <t>30. November / 01. Dezember 2024</t>
  </si>
  <si>
    <t>VLH7</t>
  </si>
  <si>
    <t>VLH8</t>
  </si>
  <si>
    <t>VLH9</t>
  </si>
  <si>
    <t>4. Spieltag</t>
  </si>
  <si>
    <t>07./08. Dezember 2024</t>
  </si>
  <si>
    <t>VLH10</t>
  </si>
  <si>
    <t>VLH11</t>
  </si>
  <si>
    <t>VLH12</t>
  </si>
  <si>
    <t>5. Spieltag</t>
  </si>
  <si>
    <t>14./15. Dezember 2024</t>
  </si>
  <si>
    <t>VLH13</t>
  </si>
  <si>
    <t>VLH14</t>
  </si>
  <si>
    <t>VLH15</t>
  </si>
  <si>
    <t>6. Spieltag</t>
  </si>
  <si>
    <t>11./12. Januar 2025</t>
  </si>
  <si>
    <t>VLH16</t>
  </si>
  <si>
    <t>VLH17</t>
  </si>
  <si>
    <t>VLH18</t>
  </si>
  <si>
    <t xml:space="preserve">Thomas Meier </t>
  </si>
  <si>
    <t>7. Spieltag</t>
  </si>
  <si>
    <t>VLH19</t>
  </si>
  <si>
    <t>VLH20</t>
  </si>
  <si>
    <t>Kolja Groß (Heimrechttausch)</t>
  </si>
  <si>
    <t>VLH21</t>
  </si>
  <si>
    <t>8. Spieltag</t>
  </si>
  <si>
    <t>01./02. Februar 2025</t>
  </si>
  <si>
    <t>VlH22</t>
  </si>
  <si>
    <t>VLH23</t>
  </si>
  <si>
    <t>VLH24</t>
  </si>
  <si>
    <t>9. Spieltag</t>
  </si>
  <si>
    <t>08./09. Februar 2025</t>
  </si>
  <si>
    <t>VLH25</t>
  </si>
  <si>
    <t>VLH26</t>
  </si>
  <si>
    <t>VLH27</t>
  </si>
  <si>
    <t>10. Spieltag</t>
  </si>
  <si>
    <t>VLH28</t>
  </si>
  <si>
    <t>VlH29</t>
  </si>
  <si>
    <t>VLH30</t>
  </si>
  <si>
    <t>Datum Ansetzung</t>
  </si>
  <si>
    <t>Datum Vereinbart</t>
  </si>
  <si>
    <t>Datum Wunsch</t>
  </si>
  <si>
    <t>nur die grauen Felder können ausgefüllt werden</t>
  </si>
  <si>
    <t>Ausweichtermine</t>
  </si>
  <si>
    <t>21./22.12</t>
  </si>
  <si>
    <t>25./26.1</t>
  </si>
  <si>
    <t>Oberliga</t>
  </si>
  <si>
    <t>TSV Ludwigsburg</t>
  </si>
  <si>
    <t>TSVLB</t>
  </si>
  <si>
    <t>SSV Ulm 1846</t>
  </si>
  <si>
    <t>SSVU</t>
  </si>
  <si>
    <t>Mannheimer HC 3</t>
  </si>
  <si>
    <t>MHC 3</t>
  </si>
  <si>
    <t>HC Tübingen</t>
  </si>
  <si>
    <t>HCT</t>
  </si>
  <si>
    <t>FT 1844 Freiburg 2</t>
  </si>
  <si>
    <t>HC im TSG Heilbronn</t>
  </si>
  <si>
    <t>TSGHN</t>
  </si>
  <si>
    <t>OH1</t>
  </si>
  <si>
    <t>Wolfram Proske</t>
  </si>
  <si>
    <t>OH2</t>
  </si>
  <si>
    <t>OH3</t>
  </si>
  <si>
    <t>OH4</t>
  </si>
  <si>
    <t>OH5</t>
  </si>
  <si>
    <t>OH6</t>
  </si>
  <si>
    <t>Zeitraum 1</t>
  </si>
  <si>
    <t>vor Weihnachten</t>
  </si>
  <si>
    <t>Zeitraum 2</t>
  </si>
  <si>
    <t>nach Weihnachten</t>
  </si>
  <si>
    <t>Sperrtermine</t>
  </si>
  <si>
    <t>SHV</t>
  </si>
  <si>
    <t>Final 4</t>
  </si>
  <si>
    <t>SDM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</si>
</sst>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m"/>
    <numFmt numFmtId="165" formatCode="dd\.mm\.yyyy"/>
    <numFmt numFmtId="166" formatCode="d\.\ mmmm\ yyyy"/>
    <numFmt numFmtId="167" formatCode="ddd\ dd\.\ mmm"/>
    <numFmt numFmtId="168" formatCode="ddd&quot; &quot;d&quot;. &quot;mmm&quot; &quot;"/>
    <numFmt numFmtId="169" formatCode="ddd&quot;, &quot;d&quot;. &quot;mmm&quot; &quot;"/>
  </numFmts>
  <fonts count="14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D9D9D9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  <scheme val="minor"/>
    </font>
    <font>
      <sz val="10"/>
      <color rgb="FF000000"/>
      <name val="Arial"/>
      <family val="2"/>
    </font>
    <font>
      <sz val="10"/>
      <color rgb="FF636365"/>
      <name val="&quot;Helvetica Neue&quot;"/>
    </font>
    <font>
      <b/>
      <sz val="10"/>
      <color theme="1"/>
      <name val="Arial"/>
      <family val="2"/>
      <scheme val="minor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4" fillId="0" borderId="0" xfId="0" applyFont="1"/>
    <xf numFmtId="0" fontId="1" fillId="0" borderId="5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2" borderId="0" xfId="0" applyFont="1" applyFill="1"/>
    <xf numFmtId="0" fontId="9" fillId="0" borderId="0" xfId="0" applyFont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168" fontId="1" fillId="3" borderId="19" xfId="0" applyNumberFormat="1" applyFont="1" applyFill="1" applyBorder="1" applyAlignment="1">
      <alignment horizontal="center"/>
    </xf>
    <xf numFmtId="20" fontId="1" fillId="3" borderId="19" xfId="0" applyNumberFormat="1" applyFont="1" applyFill="1" applyBorder="1" applyAlignment="1">
      <alignment horizontal="center"/>
    </xf>
    <xf numFmtId="168" fontId="1" fillId="2" borderId="19" xfId="0" applyNumberFormat="1" applyFont="1" applyFill="1" applyBorder="1" applyAlignment="1">
      <alignment horizontal="center"/>
    </xf>
    <xf numFmtId="20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7" fontId="1" fillId="0" borderId="20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1" fillId="0" borderId="0" xfId="0" applyFont="1"/>
    <xf numFmtId="168" fontId="1" fillId="4" borderId="19" xfId="0" applyNumberFormat="1" applyFont="1" applyFill="1" applyBorder="1"/>
    <xf numFmtId="20" fontId="1" fillId="4" borderId="25" xfId="0" applyNumberFormat="1" applyFont="1" applyFill="1" applyBorder="1"/>
    <xf numFmtId="168" fontId="1" fillId="0" borderId="19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168" fontId="1" fillId="4" borderId="26" xfId="0" applyNumberFormat="1" applyFont="1" applyFill="1" applyBorder="1"/>
    <xf numFmtId="20" fontId="1" fillId="4" borderId="27" xfId="0" applyNumberFormat="1" applyFont="1" applyFill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7" fontId="1" fillId="0" borderId="30" xfId="0" applyNumberFormat="1" applyFont="1" applyBorder="1" applyAlignment="1">
      <alignment horizontal="center"/>
    </xf>
    <xf numFmtId="168" fontId="1" fillId="4" borderId="31" xfId="0" applyNumberFormat="1" applyFont="1" applyFill="1" applyBorder="1"/>
    <xf numFmtId="20" fontId="1" fillId="4" borderId="32" xfId="0" applyNumberFormat="1" applyFont="1" applyFill="1" applyBorder="1"/>
    <xf numFmtId="168" fontId="1" fillId="0" borderId="2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2" fillId="0" borderId="0" xfId="0" applyFont="1"/>
    <xf numFmtId="0" fontId="4" fillId="0" borderId="34" xfId="0" applyFont="1" applyBorder="1"/>
    <xf numFmtId="0" fontId="4" fillId="5" borderId="35" xfId="0" applyFont="1" applyFill="1" applyBorder="1"/>
    <xf numFmtId="0" fontId="4" fillId="0" borderId="35" xfId="0" applyFont="1" applyBorder="1"/>
    <xf numFmtId="169" fontId="4" fillId="0" borderId="35" xfId="0" applyNumberFormat="1" applyFont="1" applyBorder="1"/>
    <xf numFmtId="169" fontId="4" fillId="0" borderId="36" xfId="0" applyNumberFormat="1" applyFont="1" applyBorder="1"/>
    <xf numFmtId="0" fontId="4" fillId="0" borderId="28" xfId="0" applyFont="1" applyBorder="1"/>
    <xf numFmtId="0" fontId="4" fillId="6" borderId="29" xfId="0" applyFont="1" applyFill="1" applyBorder="1"/>
    <xf numFmtId="0" fontId="4" fillId="0" borderId="29" xfId="0" applyFont="1" applyBorder="1"/>
    <xf numFmtId="169" fontId="4" fillId="0" borderId="29" xfId="0" applyNumberFormat="1" applyFont="1" applyBorder="1"/>
    <xf numFmtId="169" fontId="4" fillId="0" borderId="33" xfId="0" applyNumberFormat="1" applyFont="1" applyBorder="1"/>
    <xf numFmtId="0" fontId="4" fillId="2" borderId="0" xfId="0" applyFont="1" applyFill="1"/>
    <xf numFmtId="164" fontId="1" fillId="0" borderId="0" xfId="0" applyNumberFormat="1" applyFont="1"/>
    <xf numFmtId="164" fontId="4" fillId="0" borderId="0" xfId="0" applyNumberFormat="1" applyFont="1"/>
    <xf numFmtId="0" fontId="1" fillId="2" borderId="25" xfId="0" applyFont="1" applyFill="1" applyBorder="1" applyAlignment="1">
      <alignment horizontal="center"/>
    </xf>
    <xf numFmtId="168" fontId="1" fillId="3" borderId="26" xfId="0" applyNumberFormat="1" applyFont="1" applyFill="1" applyBorder="1" applyAlignment="1">
      <alignment horizontal="center"/>
    </xf>
    <xf numFmtId="164" fontId="13" fillId="0" borderId="0" xfId="0" applyNumberFormat="1" applyFont="1"/>
    <xf numFmtId="0" fontId="3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3" fillId="0" borderId="22" xfId="0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0" fontId="3" fillId="0" borderId="0" xfId="0" applyFont="1"/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4" fillId="0" borderId="1" xfId="0" applyFont="1" applyBorder="1"/>
    <xf numFmtId="0" fontId="4" fillId="0" borderId="0" xfId="0" applyFont="1"/>
    <xf numFmtId="0" fontId="8" fillId="2" borderId="0" xfId="0" applyFont="1" applyFill="1"/>
    <xf numFmtId="0" fontId="1" fillId="2" borderId="0" xfId="0" applyFont="1" applyFill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6" fontId="3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2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  <outlinePr summaryBelow="0" summaryRight="0"/>
    <pageSetUpPr fitToPage="1"/>
  </sheetPr>
  <dimension ref="A1:AE62"/>
  <sheetViews>
    <sheetView tabSelected="1" workbookViewId="0">
      <selection sqref="A1:Q1"/>
    </sheetView>
  </sheetViews>
  <sheetFormatPr baseColWidth="10" defaultColWidth="12.6640625" defaultRowHeight="15.75" customHeight="1"/>
  <cols>
    <col min="1" max="1" width="2" customWidth="1"/>
    <col min="2" max="2" width="5.6640625" customWidth="1"/>
    <col min="3" max="4" width="3.1640625" customWidth="1"/>
    <col min="5" max="6" width="10.6640625" customWidth="1"/>
    <col min="7" max="7" width="6.33203125" customWidth="1"/>
    <col min="8" max="8" width="10.6640625" customWidth="1"/>
    <col min="9" max="9" width="6.33203125" customWidth="1"/>
    <col min="10" max="10" width="25.1640625" customWidth="1"/>
    <col min="11" max="11" width="2.6640625" customWidth="1"/>
    <col min="12" max="12" width="25.1640625" customWidth="1"/>
    <col min="13" max="14" width="18.83203125" customWidth="1"/>
    <col min="15" max="15" width="3.1640625" customWidth="1"/>
    <col min="16" max="16" width="10.6640625" customWidth="1"/>
    <col min="17" max="17" width="2" customWidth="1"/>
    <col min="25" max="25" width="19.1640625" customWidth="1"/>
  </cols>
  <sheetData>
    <row r="1" spans="1:31" ht="15.75" customHeigh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2"/>
      <c r="B2" s="3" t="s">
        <v>0</v>
      </c>
      <c r="C2" s="3"/>
      <c r="D2" s="3"/>
      <c r="E2" s="3"/>
      <c r="F2" s="3"/>
      <c r="G2" s="4" t="s">
        <v>1</v>
      </c>
      <c r="H2" s="5" t="s">
        <v>2</v>
      </c>
      <c r="I2" s="6" t="s">
        <v>3</v>
      </c>
      <c r="J2" s="4" t="s">
        <v>4</v>
      </c>
      <c r="L2" s="6" t="s">
        <v>5</v>
      </c>
      <c r="M2" s="4" t="s">
        <v>6</v>
      </c>
      <c r="N2" s="7">
        <v>45461</v>
      </c>
      <c r="O2" s="3"/>
      <c r="P2" s="3" t="s">
        <v>7</v>
      </c>
      <c r="Q2" s="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85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87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2"/>
      <c r="B5" s="80" t="s">
        <v>8</v>
      </c>
      <c r="C5" s="81"/>
      <c r="D5" s="81"/>
      <c r="E5" s="3"/>
      <c r="F5" s="88" t="s">
        <v>9</v>
      </c>
      <c r="G5" s="81"/>
      <c r="H5" s="81"/>
      <c r="I5" s="81"/>
      <c r="J5" s="1" t="s">
        <v>10</v>
      </c>
      <c r="K5" s="1"/>
      <c r="L5" s="3" t="s">
        <v>11</v>
      </c>
      <c r="M5" s="80" t="s">
        <v>12</v>
      </c>
      <c r="N5" s="81"/>
      <c r="O5" s="80" t="s">
        <v>13</v>
      </c>
      <c r="P5" s="81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2"/>
      <c r="B6" s="80" t="s">
        <v>14</v>
      </c>
      <c r="C6" s="81"/>
      <c r="D6" s="81"/>
      <c r="E6" s="1"/>
      <c r="F6" s="11" t="s">
        <v>15</v>
      </c>
      <c r="G6" s="5">
        <v>6</v>
      </c>
      <c r="H6" s="5"/>
      <c r="I6" s="1">
        <v>1</v>
      </c>
      <c r="J6" s="12" t="s">
        <v>16</v>
      </c>
      <c r="K6" s="13" t="s">
        <v>17</v>
      </c>
      <c r="L6" s="12" t="s">
        <v>18</v>
      </c>
      <c r="M6" s="90"/>
      <c r="N6" s="81"/>
      <c r="O6" s="89"/>
      <c r="P6" s="81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2"/>
      <c r="B7" s="80"/>
      <c r="C7" s="81"/>
      <c r="D7" s="81"/>
      <c r="E7" s="3"/>
      <c r="F7" s="1"/>
      <c r="G7" s="1"/>
      <c r="H7" s="1"/>
      <c r="I7" s="1">
        <v>2</v>
      </c>
      <c r="J7" s="12" t="s">
        <v>19</v>
      </c>
      <c r="K7" s="13" t="s">
        <v>20</v>
      </c>
      <c r="L7" s="12" t="s">
        <v>21</v>
      </c>
      <c r="M7" s="90" t="s">
        <v>22</v>
      </c>
      <c r="N7" s="81"/>
      <c r="O7" s="89"/>
      <c r="P7" s="81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2"/>
      <c r="B8" s="80" t="s">
        <v>23</v>
      </c>
      <c r="C8" s="81"/>
      <c r="D8" s="81"/>
      <c r="F8" s="1"/>
      <c r="G8" s="1"/>
      <c r="H8" s="1"/>
      <c r="I8" s="1">
        <v>3</v>
      </c>
      <c r="J8" s="12" t="s">
        <v>24</v>
      </c>
      <c r="K8" s="15" t="s">
        <v>25</v>
      </c>
      <c r="L8" s="1" t="s">
        <v>26</v>
      </c>
      <c r="M8" s="90" t="s">
        <v>27</v>
      </c>
      <c r="N8" s="81"/>
      <c r="O8" s="89"/>
      <c r="P8" s="81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"/>
      <c r="B9" s="3"/>
      <c r="C9" s="3"/>
      <c r="D9" s="3"/>
      <c r="F9" s="1"/>
      <c r="G9" s="1"/>
      <c r="H9" s="1"/>
      <c r="I9" s="1">
        <v>4</v>
      </c>
      <c r="J9" s="12" t="s">
        <v>28</v>
      </c>
      <c r="K9" s="13" t="s">
        <v>29</v>
      </c>
      <c r="L9" s="1" t="s">
        <v>30</v>
      </c>
      <c r="M9" s="90" t="s">
        <v>31</v>
      </c>
      <c r="N9" s="81"/>
      <c r="O9" s="89"/>
      <c r="P9" s="81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2"/>
      <c r="B10" s="3"/>
      <c r="C10" s="3"/>
      <c r="D10" s="3"/>
      <c r="F10" s="1"/>
      <c r="G10" s="1"/>
      <c r="H10" s="1"/>
      <c r="I10" s="1">
        <v>5</v>
      </c>
      <c r="J10" s="12" t="s">
        <v>32</v>
      </c>
      <c r="K10" s="15" t="s">
        <v>33</v>
      </c>
      <c r="L10" s="1" t="s">
        <v>34</v>
      </c>
      <c r="M10" s="14" t="s">
        <v>35</v>
      </c>
      <c r="N10" s="14"/>
      <c r="O10" s="89"/>
      <c r="P10" s="81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"/>
      <c r="B11" s="80"/>
      <c r="C11" s="81"/>
      <c r="D11" s="81"/>
      <c r="F11" s="1"/>
      <c r="G11" s="1"/>
      <c r="H11" s="1"/>
      <c r="I11" s="1">
        <v>6</v>
      </c>
      <c r="J11" s="12" t="s">
        <v>36</v>
      </c>
      <c r="K11" s="13" t="s">
        <v>37</v>
      </c>
      <c r="L11" s="1" t="s">
        <v>38</v>
      </c>
      <c r="M11" s="90" t="s">
        <v>39</v>
      </c>
      <c r="N11" s="81"/>
      <c r="O11" s="89"/>
      <c r="P11" s="81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85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6"/>
      <c r="R13" s="1"/>
    </row>
    <row r="14" spans="1:31" ht="15.75" customHeight="1">
      <c r="A14" s="2"/>
      <c r="B14" s="17" t="s">
        <v>40</v>
      </c>
      <c r="C14" s="18" t="s">
        <v>41</v>
      </c>
      <c r="D14" s="18" t="s">
        <v>42</v>
      </c>
      <c r="E14" s="18" t="s">
        <v>43</v>
      </c>
      <c r="F14" s="18" t="s">
        <v>44</v>
      </c>
      <c r="G14" s="18" t="s">
        <v>45</v>
      </c>
      <c r="H14" s="18" t="s">
        <v>46</v>
      </c>
      <c r="I14" s="18" t="s">
        <v>45</v>
      </c>
      <c r="J14" s="94" t="s">
        <v>47</v>
      </c>
      <c r="K14" s="95"/>
      <c r="L14" s="96"/>
      <c r="M14" s="18" t="s">
        <v>48</v>
      </c>
      <c r="N14" s="18" t="s">
        <v>49</v>
      </c>
      <c r="O14" s="19" t="s">
        <v>50</v>
      </c>
      <c r="P14" s="20" t="s">
        <v>51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2"/>
      <c r="B15" s="101" t="s">
        <v>52</v>
      </c>
      <c r="C15" s="98"/>
      <c r="D15" s="98"/>
      <c r="E15" s="98"/>
      <c r="F15" s="98"/>
      <c r="G15" s="98"/>
      <c r="H15" s="98"/>
      <c r="I15" s="98"/>
      <c r="J15" s="97">
        <v>45613</v>
      </c>
      <c r="K15" s="98"/>
      <c r="L15" s="98"/>
      <c r="M15" s="99"/>
      <c r="N15" s="98"/>
      <c r="O15" s="98"/>
      <c r="P15" s="100"/>
      <c r="Q15" s="10"/>
      <c r="R15" s="1"/>
      <c r="S15" s="1"/>
      <c r="T15" s="21"/>
      <c r="U15" s="22"/>
      <c r="V15" s="23"/>
      <c r="W15" s="21"/>
      <c r="X15" s="21"/>
      <c r="Y15" s="24"/>
      <c r="Z15" s="25"/>
      <c r="AA15" s="25"/>
      <c r="AB15" s="1"/>
      <c r="AC15" s="21"/>
      <c r="AD15" s="1"/>
      <c r="AE15" s="1"/>
    </row>
    <row r="16" spans="1:31" ht="15.75" customHeight="1">
      <c r="A16" s="2"/>
      <c r="B16" s="26" t="s">
        <v>53</v>
      </c>
      <c r="C16" s="27">
        <v>1</v>
      </c>
      <c r="D16" s="27">
        <f>IF(E16=""," ", IF(E16&gt;=Info!C$1,IF(E16&lt;=Info!D$1,1,IF(E16&gt;=Info!C$2,IF(E16&lt;=Info!D$2,2,3),3)),3))</f>
        <v>1</v>
      </c>
      <c r="E16" s="28">
        <v>45612</v>
      </c>
      <c r="F16" s="29">
        <f>IF(O16="",IF(H16="","",IF(H16=VLOOKUP(H16,Sperrtermine4,1),"Sperrdatum",IF(D16=1, IF(H16&gt;=Info!C$1,IF(H16&lt;=Info!D$1,IF(N16="","",IF(M16="","",H16)),"Zeitraum"),"Zeitraum"),IF(D16=2, IF(H16&gt;=Info!C$2,IF(H16&lt;=Info!D$2,IF(N16="","",IF(M16="","",H16)),"Zeitraum"),"Zeitraum"),IF(N16="","",IF(M16="","",H16)))))),IF(N16="","",IF(M16="","",H16)))</f>
        <v>45612</v>
      </c>
      <c r="G16" s="30">
        <f>IF(F16="Sperrdatum",VLOOKUP(H16,Sperrtermine4,2),IF(F16="Zeitraum",IF(D16=3,"ZR3",IF(D16=2,"ZR2","ZR1")),IF(N16="","",IF(M16="","",I16))))</f>
        <v>0.8125</v>
      </c>
      <c r="H16" s="31">
        <v>45612</v>
      </c>
      <c r="I16" s="32">
        <v>0.8125</v>
      </c>
      <c r="J16" s="27" t="str">
        <f>J6</f>
        <v>HC Ludwigsburg 3</v>
      </c>
      <c r="K16" s="27" t="s">
        <v>54</v>
      </c>
      <c r="L16" s="27" t="str">
        <f>J7</f>
        <v>VfB Stuttgart</v>
      </c>
      <c r="M16" s="33" t="s">
        <v>55</v>
      </c>
      <c r="N16" s="33" t="s">
        <v>56</v>
      </c>
      <c r="O16" s="34"/>
      <c r="P16" s="35" t="s">
        <v>57</v>
      </c>
      <c r="Q16" s="10"/>
      <c r="R16" s="1"/>
      <c r="S16" s="1"/>
      <c r="T16" s="21"/>
      <c r="U16" s="22"/>
      <c r="V16" s="23"/>
      <c r="W16" s="21"/>
      <c r="X16" s="21"/>
      <c r="Y16" s="24"/>
      <c r="Z16" s="25"/>
      <c r="AA16" s="25"/>
      <c r="AB16" s="1"/>
      <c r="AC16" s="21"/>
      <c r="AD16" s="1"/>
      <c r="AE16" s="1"/>
    </row>
    <row r="17" spans="1:31" ht="15.75" customHeight="1">
      <c r="A17" s="2"/>
      <c r="B17" s="26" t="s">
        <v>58</v>
      </c>
      <c r="C17" s="27">
        <v>1</v>
      </c>
      <c r="D17" s="27">
        <f>IF(E17=""," ", IF(E17&gt;=Info!C$1,IF(E17&lt;=Info!D$1,1,IF(E17&gt;=Info!C$2,IF(E17&lt;=Info!D$2,2,3),3)),3))</f>
        <v>1</v>
      </c>
      <c r="E17" s="36">
        <v>45612</v>
      </c>
      <c r="F17" s="29">
        <f>IF(O17="",IF(H17="","",IF(H17=VLOOKUP(H17,Sperrtermine4,1),"Sperrdatum",IF(D17=1, IF(H17&gt;=Info!C$1,IF(H17&lt;=Info!D$1,IF(N17="","",IF(M17="","",H17)),"Zeitraum"),"Zeitraum"),IF(D17=2, IF(H17&gt;=Info!C$2,IF(H17&lt;=Info!D$2,IF(N17="","",IF(M17="","",H17)),"Zeitraum"),"Zeitraum"),IF(N17="","",IF(M17="","",H17)))))),IF(N17="","",IF(M17="","",H17)))</f>
        <v>45612</v>
      </c>
      <c r="G17" s="30">
        <f>IF(F17="Sperrdatum",VLOOKUP(H17,Sperrtermine4,2),IF(F17="Zeitraum",IF(D17=3,"ZR3",IF(D17=2,"ZR2","ZR1")),IF(N17="","",IF(M17="","",I17))))</f>
        <v>0.75</v>
      </c>
      <c r="H17" s="31">
        <v>45612</v>
      </c>
      <c r="I17" s="32">
        <v>0.75</v>
      </c>
      <c r="J17" s="27" t="str">
        <f>J8</f>
        <v>Karlsruher TV</v>
      </c>
      <c r="K17" s="27" t="s">
        <v>54</v>
      </c>
      <c r="L17" s="27" t="str">
        <f>J9</f>
        <v>TSV Mannheim Hockey 3</v>
      </c>
      <c r="M17" s="33" t="s">
        <v>59</v>
      </c>
      <c r="N17" s="33" t="s">
        <v>60</v>
      </c>
      <c r="O17" s="34"/>
      <c r="P17" s="35" t="s">
        <v>57</v>
      </c>
      <c r="Q17" s="10"/>
      <c r="R17" s="1"/>
      <c r="S17" s="1"/>
      <c r="T17" s="21"/>
      <c r="U17" s="22"/>
      <c r="V17" s="23"/>
      <c r="W17" s="21"/>
      <c r="X17" s="21"/>
      <c r="Y17" s="24"/>
      <c r="Z17" s="25"/>
      <c r="AA17" s="25"/>
      <c r="AB17" s="1"/>
      <c r="AC17" s="21"/>
      <c r="AD17" s="1"/>
      <c r="AE17" s="1"/>
    </row>
    <row r="18" spans="1:31" ht="15.75" customHeight="1">
      <c r="A18" s="2"/>
      <c r="B18" s="26" t="s">
        <v>61</v>
      </c>
      <c r="C18" s="27">
        <v>1</v>
      </c>
      <c r="D18" s="27">
        <f>IF(E18=""," ", IF(E18&gt;=Info!C$1,IF(E18&lt;=Info!D$1,1,IF(E18&gt;=Info!C$2,IF(E18&lt;=Info!D$2,2,3),3)),3))</f>
        <v>1</v>
      </c>
      <c r="E18" s="36">
        <v>45612</v>
      </c>
      <c r="F18" s="29">
        <f>IF(O18="",IF(H18="","",IF(H18=VLOOKUP(H18,Sperrtermine4,1),"Sperrdatum",IF(D18=1, IF(H18&gt;=Info!C$1,IF(H18&lt;=Info!D$1,IF(N18="","",IF(M18="","",H18)),"Zeitraum"),"Zeitraum"),IF(D18=2, IF(H18&gt;=Info!C$2,IF(H18&lt;=Info!D$2,IF(N18="","",IF(M18="","",H18)),"Zeitraum"),"Zeitraum"),IF(N18="","",IF(M18="","",H18)))))),IF(N18="","",IF(M18="","",H18)))</f>
        <v>45612</v>
      </c>
      <c r="G18" s="30">
        <f>IF(F18="Sperrdatum",VLOOKUP(H18,Sperrtermine4,2),IF(F18="Zeitraum",IF(D18=3,"ZR3",IF(D18=2,"ZR2","ZR1")),IF(N18="","",IF(M18="","",I18))))</f>
        <v>0.51041666666666663</v>
      </c>
      <c r="H18" s="31">
        <v>45612</v>
      </c>
      <c r="I18" s="32">
        <v>0.51041666666666663</v>
      </c>
      <c r="J18" s="27" t="str">
        <f>J10</f>
        <v>1. FC Normania Gmünd</v>
      </c>
      <c r="K18" s="27" t="s">
        <v>54</v>
      </c>
      <c r="L18" s="27" t="str">
        <f>J11</f>
        <v>FT Freiburg</v>
      </c>
      <c r="M18" s="33" t="s">
        <v>62</v>
      </c>
      <c r="N18" s="37" t="s">
        <v>63</v>
      </c>
      <c r="O18" s="34"/>
      <c r="P18" s="35" t="s">
        <v>57</v>
      </c>
      <c r="Q18" s="10"/>
      <c r="R18" s="1"/>
      <c r="S18" s="1"/>
      <c r="T18" s="21"/>
      <c r="U18" s="22"/>
      <c r="V18" s="23"/>
      <c r="W18" s="21"/>
      <c r="X18" s="21"/>
      <c r="Y18" s="24"/>
      <c r="Z18" s="25"/>
      <c r="AA18" s="25"/>
      <c r="AB18" s="1"/>
      <c r="AC18" s="21"/>
      <c r="AD18" s="1"/>
      <c r="AE18" s="1"/>
    </row>
    <row r="19" spans="1:31" ht="15.75" customHeight="1">
      <c r="A19" s="2"/>
      <c r="B19" s="78" t="s">
        <v>64</v>
      </c>
      <c r="C19" s="76"/>
      <c r="D19" s="76"/>
      <c r="E19" s="76"/>
      <c r="F19" s="76"/>
      <c r="G19" s="76"/>
      <c r="H19" s="76"/>
      <c r="I19" s="76"/>
      <c r="J19" s="75" t="s">
        <v>65</v>
      </c>
      <c r="K19" s="76"/>
      <c r="L19" s="76"/>
      <c r="M19" s="75"/>
      <c r="N19" s="76"/>
      <c r="O19" s="76"/>
      <c r="P19" s="77"/>
      <c r="Q19" s="10"/>
      <c r="R19" s="1"/>
      <c r="S19" s="1"/>
      <c r="T19" s="21"/>
      <c r="U19" s="22"/>
      <c r="V19" s="23"/>
      <c r="W19" s="21"/>
      <c r="X19" s="21"/>
      <c r="Y19" s="24"/>
      <c r="Z19" s="25"/>
      <c r="AA19" s="25"/>
      <c r="AB19" s="1"/>
      <c r="AC19" s="21"/>
      <c r="AD19" s="1"/>
      <c r="AE19" s="1"/>
    </row>
    <row r="20" spans="1:31" ht="15.75" customHeight="1">
      <c r="A20" s="2"/>
      <c r="B20" s="26" t="s">
        <v>66</v>
      </c>
      <c r="C20" s="27">
        <v>2</v>
      </c>
      <c r="D20" s="27">
        <f>IF(E20=""," ", IF(E20&gt;=Info!C$1,IF(E20&lt;=Info!D$1,1,IF(E20&gt;=Info!C$2,IF(E20&lt;=Info!D$2,2,3),3)),3))</f>
        <v>1</v>
      </c>
      <c r="E20" s="36">
        <v>45619</v>
      </c>
      <c r="F20" s="29">
        <f>IF(O20="",IF(H20="","",IF(H20=VLOOKUP(H20,Sperrtermine4,1),"Sperrdatum",IF(D20=1, IF(H20&gt;=Info!C$1,IF(H20&lt;=Info!D$1,IF(N20="","",IF(M20="","",H20)),"Zeitraum"),"Zeitraum"),IF(D20=2, IF(H20&gt;=Info!C$2,IF(H20&lt;=Info!D$2,IF(N20="","",IF(M20="","",H20)),"Zeitraum"),"Zeitraum"),IF(N20="","",IF(M20="","",H20)))))),IF(N20="","",IF(M20="","",H20)))</f>
        <v>45620</v>
      </c>
      <c r="G20" s="30">
        <f>IF(F20="Sperrdatum",VLOOKUP(H20,Sperrtermine4,2),IF(F20="Zeitraum",IF(D20=3,"ZR3",IF(D20=2,"ZR2","ZR1")),IF(N20="","",IF(M20="","",I20))))</f>
        <v>0.60416666666666663</v>
      </c>
      <c r="H20" s="31">
        <v>45620</v>
      </c>
      <c r="I20" s="32">
        <v>0.60416666666666663</v>
      </c>
      <c r="J20" s="27" t="str">
        <f>J10</f>
        <v>1. FC Normania Gmünd</v>
      </c>
      <c r="K20" s="27" t="s">
        <v>54</v>
      </c>
      <c r="L20" s="27" t="str">
        <f>J6</f>
        <v>HC Ludwigsburg 3</v>
      </c>
      <c r="M20" s="33" t="s">
        <v>62</v>
      </c>
      <c r="N20" s="33" t="s">
        <v>55</v>
      </c>
      <c r="O20" s="34"/>
      <c r="P20" s="35" t="s">
        <v>57</v>
      </c>
      <c r="Q20" s="10"/>
      <c r="R20" s="1"/>
      <c r="S20" s="1"/>
      <c r="T20" s="21"/>
      <c r="U20" s="22"/>
      <c r="V20" s="23"/>
      <c r="W20" s="21"/>
      <c r="X20" s="21"/>
      <c r="Y20" s="24"/>
      <c r="Z20" s="25"/>
      <c r="AA20" s="25"/>
      <c r="AB20" s="1"/>
      <c r="AC20" s="21"/>
      <c r="AD20" s="1"/>
      <c r="AE20" s="1"/>
    </row>
    <row r="21" spans="1:31" ht="15.75" customHeight="1">
      <c r="A21" s="2"/>
      <c r="B21" s="26" t="s">
        <v>67</v>
      </c>
      <c r="C21" s="27">
        <v>2</v>
      </c>
      <c r="D21" s="27">
        <f>IF(E21=""," ", IF(E21&gt;=Info!C$1,IF(E21&lt;=Info!D$1,1,IF(E21&gt;=Info!C$2,IF(E21&lt;=Info!D$2,2,3),3)),3))</f>
        <v>1</v>
      </c>
      <c r="E21" s="36">
        <v>45619</v>
      </c>
      <c r="F21" s="29">
        <f>IF(O21="",IF(H21="","",IF(H21=VLOOKUP(H21,Sperrtermine4,1),"Sperrdatum",IF(D21=1, IF(H21&gt;=Info!C$1,IF(H21&lt;=Info!D$1,IF(N21="","",IF(M21="","",H21)),"Zeitraum"),"Zeitraum"),IF(D21=2, IF(H21&gt;=Info!C$2,IF(H21&lt;=Info!D$2,IF(N21="","",IF(M21="","",H21)),"Zeitraum"),"Zeitraum"),IF(N21="","",IF(M21="","",H21)))))),IF(N21="","",IF(M21="","",H21)))</f>
        <v>45675</v>
      </c>
      <c r="G21" s="30">
        <f>IF(F21="Sperrdatum",VLOOKUP(H21,Sperrtermine4,2),IF(F21="Zeitraum",IF(D21=3,"ZR3",IF(D21=2,"ZR2","ZR1")),IF(N21="","",IF(M21="","",I21))))</f>
        <v>0.625</v>
      </c>
      <c r="H21" s="31">
        <v>45675</v>
      </c>
      <c r="I21" s="32">
        <v>0.625</v>
      </c>
      <c r="J21" s="27" t="str">
        <f>J7</f>
        <v>VfB Stuttgart</v>
      </c>
      <c r="K21" s="27" t="s">
        <v>54</v>
      </c>
      <c r="L21" s="27" t="str">
        <f>J8</f>
        <v>Karlsruher TV</v>
      </c>
      <c r="M21" s="38" t="s">
        <v>68</v>
      </c>
      <c r="N21" s="33" t="s">
        <v>59</v>
      </c>
      <c r="O21" s="34" t="s">
        <v>69</v>
      </c>
      <c r="P21" s="35" t="s">
        <v>57</v>
      </c>
      <c r="Q21" s="10"/>
      <c r="R21" s="1"/>
      <c r="S21" s="1"/>
      <c r="T21" s="21"/>
      <c r="U21" s="22"/>
      <c r="V21" s="23"/>
      <c r="W21" s="21"/>
      <c r="X21" s="21"/>
      <c r="Y21" s="24"/>
      <c r="Z21" s="25"/>
      <c r="AA21" s="25"/>
      <c r="AB21" s="1"/>
      <c r="AC21" s="21"/>
      <c r="AD21" s="1"/>
      <c r="AE21" s="1"/>
    </row>
    <row r="22" spans="1:31" ht="15.75" customHeight="1">
      <c r="A22" s="2"/>
      <c r="B22" s="26" t="s">
        <v>70</v>
      </c>
      <c r="C22" s="27">
        <v>2</v>
      </c>
      <c r="D22" s="27">
        <f>IF(E22=""," ", IF(E22&gt;=Info!C$1,IF(E22&lt;=Info!D$1,1,IF(E22&gt;=Info!C$2,IF(E22&lt;=Info!D$2,2,3),3)),3))</f>
        <v>1</v>
      </c>
      <c r="E22" s="36">
        <v>45619</v>
      </c>
      <c r="F22" s="29">
        <f>IF(O22="",IF(H22="","",IF(H22=VLOOKUP(H22,Sperrtermine4,1),"Sperrdatum",IF(D22=1, IF(H22&gt;=Info!C$1,IF(H22&lt;=Info!D$1,IF(N22="","",IF(M22="","",H22)),"Zeitraum"),"Zeitraum"),IF(D22=2, IF(H22&gt;=Info!C$2,IF(H22&lt;=Info!D$2,IF(N22="","",IF(M22="","",H22)),"Zeitraum"),"Zeitraum"),IF(N22="","",IF(M22="","",H22)))))),IF(N22="","",IF(M22="","",H22)))</f>
        <v>45619</v>
      </c>
      <c r="G22" s="30">
        <f>IF(F22="Sperrdatum",VLOOKUP(H22,Sperrtermine4,2),IF(F22="Zeitraum",IF(D22=3,"ZR3",IF(D22=2,"ZR2","ZR1")),IF(N22="","",IF(M22="","",I22))))</f>
        <v>0.66666666666666663</v>
      </c>
      <c r="H22" s="31">
        <v>45619</v>
      </c>
      <c r="I22" s="32">
        <v>0.66666666666666663</v>
      </c>
      <c r="J22" s="27" t="str">
        <f>J9</f>
        <v>TSV Mannheim Hockey 3</v>
      </c>
      <c r="K22" s="27" t="s">
        <v>54</v>
      </c>
      <c r="L22" s="27" t="str">
        <f>J11</f>
        <v>FT Freiburg</v>
      </c>
      <c r="M22" s="33" t="s">
        <v>60</v>
      </c>
      <c r="N22" s="33" t="s">
        <v>71</v>
      </c>
      <c r="O22" s="34"/>
      <c r="P22" s="35" t="s">
        <v>57</v>
      </c>
      <c r="Q22" s="10"/>
      <c r="R22" s="1"/>
      <c r="S22" s="1"/>
      <c r="T22" s="21"/>
      <c r="U22" s="22"/>
      <c r="V22" s="23"/>
      <c r="W22" s="21"/>
      <c r="X22" s="21"/>
      <c r="Y22" s="24"/>
      <c r="Z22" s="25"/>
      <c r="AA22" s="25"/>
      <c r="AB22" s="1"/>
      <c r="AC22" s="21"/>
      <c r="AD22" s="1"/>
      <c r="AE22" s="1"/>
    </row>
    <row r="23" spans="1:31" ht="15.75" customHeight="1">
      <c r="A23" s="2"/>
      <c r="B23" s="78" t="s">
        <v>72</v>
      </c>
      <c r="C23" s="76"/>
      <c r="D23" s="76"/>
      <c r="E23" s="76"/>
      <c r="F23" s="76"/>
      <c r="G23" s="76"/>
      <c r="H23" s="76"/>
      <c r="I23" s="76"/>
      <c r="J23" s="75" t="s">
        <v>73</v>
      </c>
      <c r="K23" s="76"/>
      <c r="L23" s="76"/>
      <c r="M23" s="75"/>
      <c r="N23" s="76"/>
      <c r="O23" s="76"/>
      <c r="P23" s="77"/>
      <c r="Q23" s="10"/>
      <c r="R23" s="1"/>
      <c r="S23" s="1"/>
      <c r="T23" s="21"/>
      <c r="U23" s="22"/>
      <c r="V23" s="23"/>
      <c r="W23" s="21"/>
      <c r="X23" s="21"/>
      <c r="Y23" s="24"/>
      <c r="Z23" s="25"/>
      <c r="AA23" s="25"/>
      <c r="AB23" s="1"/>
      <c r="AC23" s="21"/>
      <c r="AD23" s="1"/>
      <c r="AE23" s="1"/>
    </row>
    <row r="24" spans="1:31" ht="15.75" customHeight="1">
      <c r="A24" s="2"/>
      <c r="B24" s="26" t="s">
        <v>74</v>
      </c>
      <c r="C24" s="27">
        <v>3</v>
      </c>
      <c r="D24" s="27">
        <f>IF(E24=""," ", IF(E24&gt;=Info!C$1,IF(E24&lt;=Info!D$1,1,IF(E24&gt;=Info!C$2,IF(E24&lt;=Info!D$2,2,3),3)),3))</f>
        <v>1</v>
      </c>
      <c r="E24" s="36">
        <v>45626</v>
      </c>
      <c r="F24" s="29">
        <f>IF(O24="",IF(H24="","",IF(H24=VLOOKUP(H24,Sperrtermine4,1),"Sperrdatum",IF(D24=1, IF(H24&gt;=Info!C$1,IF(H24&lt;=Info!D$1,IF(N24="","",IF(M24="","",H24)),"Zeitraum"),"Zeitraum"),IF(D24=2, IF(H24&gt;=Info!C$2,IF(H24&lt;=Info!D$2,IF(N24="","",IF(M24="","",H24)),"Zeitraum"),"Zeitraum"),IF(N24="","",IF(M24="","",H24)))))),IF(N24="","",IF(M24="","",H24)))</f>
        <v>45626</v>
      </c>
      <c r="G24" s="30">
        <f>IF(F24="Sperrdatum",VLOOKUP(H24,Sperrtermine4,2),IF(F24="Zeitraum",IF(D24=3,"ZR3",IF(D24=2,"ZR2","ZR1")),IF(N24="","",IF(M24="","",I24))))</f>
        <v>0.66666666666666663</v>
      </c>
      <c r="H24" s="31">
        <v>45626</v>
      </c>
      <c r="I24" s="32">
        <v>0.66666666666666663</v>
      </c>
      <c r="J24" s="27" t="str">
        <f>J11</f>
        <v>FT Freiburg</v>
      </c>
      <c r="K24" s="27" t="s">
        <v>54</v>
      </c>
      <c r="L24" s="27" t="str">
        <f t="shared" ref="L24:L25" si="0">J7</f>
        <v>VfB Stuttgart</v>
      </c>
      <c r="M24" s="33" t="s">
        <v>63</v>
      </c>
      <c r="N24" s="37" t="s">
        <v>56</v>
      </c>
      <c r="O24" s="34"/>
      <c r="P24" s="35" t="s">
        <v>57</v>
      </c>
      <c r="Q24" s="10"/>
      <c r="R24" s="1"/>
      <c r="S24" s="1"/>
      <c r="T24" s="21"/>
      <c r="U24" s="22"/>
      <c r="V24" s="23"/>
      <c r="W24" s="21"/>
      <c r="X24" s="21"/>
      <c r="Y24" s="24"/>
      <c r="Z24" s="25"/>
      <c r="AA24" s="25"/>
      <c r="AB24" s="1"/>
      <c r="AC24" s="21"/>
      <c r="AD24" s="1"/>
      <c r="AE24" s="1"/>
    </row>
    <row r="25" spans="1:31" ht="15.75" customHeight="1">
      <c r="A25" s="2"/>
      <c r="B25" s="26" t="s">
        <v>75</v>
      </c>
      <c r="C25" s="27">
        <v>3</v>
      </c>
      <c r="D25" s="27">
        <f>IF(E25=""," ", IF(E25&gt;=Info!C$1,IF(E25&lt;=Info!D$1,1,IF(E25&gt;=Info!C$2,IF(E25&lt;=Info!D$2,2,3),3)),3))</f>
        <v>1</v>
      </c>
      <c r="E25" s="36">
        <v>45626</v>
      </c>
      <c r="F25" s="29">
        <f>IF(O25="",IF(H25="","",IF(H25=VLOOKUP(H25,Sperrtermine4,1),"Sperrdatum",IF(D25=1, IF(H25&gt;=Info!C$1,IF(H25&lt;=Info!D$1,IF(N25="","",IF(M25="","",H25)),"Zeitraum"),"Zeitraum"),IF(D25=2, IF(H25&gt;=Info!C$2,IF(H25&lt;=Info!D$2,IF(N25="","",IF(M25="","",H25)),"Zeitraum"),"Zeitraum"),IF(N25="","",IF(M25="","",H25)))))),IF(N25="","",IF(M25="","",H25)))</f>
        <v>45626</v>
      </c>
      <c r="G25" s="30">
        <f>IF(F25="Sperrdatum",VLOOKUP(H25,Sperrtermine4,2),IF(F25="Zeitraum",IF(D25=3,"ZR3",IF(D25=2,"ZR2","ZR1")),IF(N25="","",IF(M25="","",I25))))</f>
        <v>0.75</v>
      </c>
      <c r="H25" s="31">
        <v>45626</v>
      </c>
      <c r="I25" s="32">
        <v>0.75</v>
      </c>
      <c r="J25" s="27" t="str">
        <f>J6</f>
        <v>HC Ludwigsburg 3</v>
      </c>
      <c r="K25" s="27" t="s">
        <v>54</v>
      </c>
      <c r="L25" s="27" t="str">
        <f t="shared" si="0"/>
        <v>Karlsruher TV</v>
      </c>
      <c r="M25" s="33" t="s">
        <v>55</v>
      </c>
      <c r="N25" s="33" t="s">
        <v>59</v>
      </c>
      <c r="O25" s="34"/>
      <c r="P25" s="35" t="s">
        <v>57</v>
      </c>
      <c r="Q25" s="10"/>
      <c r="R25" s="1"/>
      <c r="S25" s="1"/>
      <c r="T25" s="21"/>
      <c r="U25" s="22"/>
      <c r="V25" s="23"/>
      <c r="W25" s="21"/>
      <c r="X25" s="21"/>
      <c r="Y25" s="24"/>
      <c r="Z25" s="25"/>
      <c r="AA25" s="25"/>
      <c r="AB25" s="1"/>
      <c r="AC25" s="21"/>
      <c r="AD25" s="1"/>
      <c r="AE25" s="1"/>
    </row>
    <row r="26" spans="1:31" ht="15.75" customHeight="1">
      <c r="A26" s="2"/>
      <c r="B26" s="26" t="s">
        <v>76</v>
      </c>
      <c r="C26" s="27">
        <v>3</v>
      </c>
      <c r="D26" s="27">
        <f>IF(E26=""," ", IF(E26&gt;=Info!C$1,IF(E26&lt;=Info!D$1,1,IF(E26&gt;=Info!C$2,IF(E26&lt;=Info!D$2,2,3),3)),3))</f>
        <v>1</v>
      </c>
      <c r="E26" s="36">
        <v>45626</v>
      </c>
      <c r="F26" s="29">
        <f>IF(O26="",IF(H26="","",IF(H26=VLOOKUP(H26,Sperrtermine4,1),"Sperrdatum",IF(D26=1, IF(H26&gt;=Info!C$1,IF(H26&lt;=Info!D$1,IF(N26="","",IF(M26="","",H26)),"Zeitraum"),"Zeitraum"),IF(D26=2, IF(H26&gt;=Info!C$2,IF(H26&lt;=Info!D$2,IF(N26="","",IF(M26="","",H26)),"Zeitraum"),"Zeitraum"),IF(N26="","",IF(M26="","",H26)))))),IF(N26="","",IF(M26="","",H26)))</f>
        <v>45626</v>
      </c>
      <c r="G26" s="30">
        <f>IF(F26="Sperrdatum",VLOOKUP(H26,Sperrtermine4,2),IF(F26="Zeitraum",IF(D26=3,"ZR3",IF(D26=2,"ZR2","ZR1")),IF(N26="","",IF(M26="","",I26))))</f>
        <v>0.70833333333333337</v>
      </c>
      <c r="H26" s="31">
        <v>45626</v>
      </c>
      <c r="I26" s="32">
        <v>0.70833333333333337</v>
      </c>
      <c r="J26" s="27" t="str">
        <f>J9</f>
        <v>TSV Mannheim Hockey 3</v>
      </c>
      <c r="K26" s="27" t="s">
        <v>54</v>
      </c>
      <c r="L26" s="27" t="str">
        <f>J10</f>
        <v>1. FC Normania Gmünd</v>
      </c>
      <c r="M26" s="33" t="s">
        <v>60</v>
      </c>
      <c r="N26" s="33" t="s">
        <v>62</v>
      </c>
      <c r="O26" s="34"/>
      <c r="P26" s="35" t="s">
        <v>57</v>
      </c>
      <c r="Q26" s="10"/>
      <c r="R26" s="1"/>
      <c r="S26" s="1"/>
      <c r="T26" s="21"/>
      <c r="U26" s="22"/>
      <c r="V26" s="23"/>
      <c r="W26" s="21"/>
      <c r="X26" s="21"/>
      <c r="Y26" s="24"/>
      <c r="Z26" s="25"/>
      <c r="AA26" s="25"/>
      <c r="AB26" s="1"/>
      <c r="AC26" s="21"/>
      <c r="AD26" s="1"/>
      <c r="AE26" s="1"/>
    </row>
    <row r="27" spans="1:31" ht="15.75" customHeight="1">
      <c r="A27" s="2"/>
      <c r="B27" s="78" t="s">
        <v>77</v>
      </c>
      <c r="C27" s="76"/>
      <c r="D27" s="76"/>
      <c r="E27" s="76"/>
      <c r="F27" s="76"/>
      <c r="G27" s="76"/>
      <c r="H27" s="76"/>
      <c r="I27" s="76"/>
      <c r="J27" s="75" t="s">
        <v>78</v>
      </c>
      <c r="K27" s="76"/>
      <c r="L27" s="76"/>
      <c r="M27" s="75"/>
      <c r="N27" s="76"/>
      <c r="O27" s="76"/>
      <c r="P27" s="77"/>
      <c r="Q27" s="10"/>
      <c r="R27" s="1"/>
      <c r="S27" s="1"/>
      <c r="T27" s="21"/>
      <c r="U27" s="22"/>
      <c r="V27" s="23"/>
      <c r="W27" s="21"/>
      <c r="X27" s="21"/>
      <c r="Y27" s="24"/>
      <c r="Z27" s="25"/>
      <c r="AA27" s="25"/>
      <c r="AB27" s="1"/>
      <c r="AC27" s="21"/>
      <c r="AD27" s="1"/>
      <c r="AE27" s="1"/>
    </row>
    <row r="28" spans="1:31" ht="15.75" customHeight="1">
      <c r="A28" s="2"/>
      <c r="B28" s="26" t="s">
        <v>79</v>
      </c>
      <c r="C28" s="27">
        <v>4</v>
      </c>
      <c r="D28" s="27">
        <f>IF(E28=""," ", IF(E28&gt;=Info!C$1,IF(E28&lt;=Info!D$1,1,IF(E28&gt;=Info!C$2,IF(E28&lt;=Info!D$2,2,3),3)),3))</f>
        <v>1</v>
      </c>
      <c r="E28" s="36">
        <v>45633</v>
      </c>
      <c r="F28" s="29">
        <f>IF(O28="",IF(H28="","",IF(H28=VLOOKUP(H28,Sperrtermine4,1),"Sperrdatum",IF(D28=1, IF(H28&gt;=Info!C$1,IF(H28&lt;=Info!D$1,IF(N28="","",IF(M28="","",H28)),"Zeitraum"),"Zeitraum"),IF(D28=2, IF(H28&gt;=Info!C$2,IF(H28&lt;=Info!D$2,IF(N28="","",IF(M28="","",H28)),"Zeitraum"),"Zeitraum"),IF(N28="","",IF(M28="","",H28)))))),IF(N28="","",IF(M28="","",H28)))</f>
        <v>45633</v>
      </c>
      <c r="G28" s="30">
        <f>IF(F28="Sperrdatum",VLOOKUP(H28,Sperrtermine4,2),IF(F28="Zeitraum",IF(D28=3,"ZR3",IF(D28=2,"ZR2","ZR1")),IF(N28="","",IF(M28="","",I28))))</f>
        <v>0.79166666666666663</v>
      </c>
      <c r="H28" s="31">
        <v>45633</v>
      </c>
      <c r="I28" s="32">
        <v>0.79166666666666663</v>
      </c>
      <c r="J28" s="27" t="str">
        <f>J6</f>
        <v>HC Ludwigsburg 3</v>
      </c>
      <c r="K28" s="27" t="s">
        <v>54</v>
      </c>
      <c r="L28" s="27" t="str">
        <f>J9</f>
        <v>TSV Mannheim Hockey 3</v>
      </c>
      <c r="M28" s="33" t="s">
        <v>55</v>
      </c>
      <c r="N28" s="33" t="s">
        <v>60</v>
      </c>
      <c r="O28" s="34"/>
      <c r="P28" s="35" t="s">
        <v>57</v>
      </c>
      <c r="Q28" s="10"/>
      <c r="R28" s="1"/>
      <c r="S28" s="1"/>
      <c r="T28" s="21"/>
      <c r="U28" s="22"/>
      <c r="V28" s="23"/>
      <c r="W28" s="21"/>
      <c r="X28" s="21"/>
      <c r="Y28" s="24"/>
      <c r="Z28" s="25"/>
      <c r="AA28" s="25"/>
      <c r="AB28" s="1"/>
      <c r="AC28" s="21"/>
      <c r="AD28" s="1"/>
      <c r="AE28" s="1"/>
    </row>
    <row r="29" spans="1:31" ht="15.75" customHeight="1">
      <c r="A29" s="2"/>
      <c r="B29" s="26" t="s">
        <v>80</v>
      </c>
      <c r="C29" s="27">
        <v>4</v>
      </c>
      <c r="D29" s="27">
        <f>IF(E29=""," ", IF(E29&gt;=Info!C$1,IF(E29&lt;=Info!D$1,1,IF(E29&gt;=Info!C$2,IF(E29&lt;=Info!D$2,2,3),3)),3))</f>
        <v>1</v>
      </c>
      <c r="E29" s="36">
        <v>45633</v>
      </c>
      <c r="F29" s="29">
        <f>IF(O29="",IF(H29="","",IF(H29=VLOOKUP(H29,Sperrtermine4,1),"Sperrdatum",IF(D29=1, IF(H29&gt;=Info!C$1,IF(H29&lt;=Info!D$1,IF(N29="","",IF(M29="","",H29)),"Zeitraum"),"Zeitraum"),IF(D29=2, IF(H29&gt;=Info!C$2,IF(H29&lt;=Info!D$2,IF(N29="","",IF(M29="","",H29)),"Zeitraum"),"Zeitraum"),IF(N29="","",IF(M29="","",H29)))))),IF(N29="","",IF(M29="","",H29)))</f>
        <v>45633</v>
      </c>
      <c r="G29" s="30">
        <f>IF(F29="Sperrdatum",VLOOKUP(H29,Sperrtermine4,2),IF(F29="Zeitraum",IF(D29=3,"ZR3",IF(D29=2,"ZR2","ZR1")),IF(N29="","",IF(M29="","",I29))))</f>
        <v>0.6875</v>
      </c>
      <c r="H29" s="31">
        <v>45633</v>
      </c>
      <c r="I29" s="32">
        <v>0.6875</v>
      </c>
      <c r="J29" s="27" t="str">
        <f>J10</f>
        <v>1. FC Normania Gmünd</v>
      </c>
      <c r="K29" s="27" t="s">
        <v>54</v>
      </c>
      <c r="L29" s="27" t="str">
        <f>J7</f>
        <v>VfB Stuttgart</v>
      </c>
      <c r="M29" s="33" t="s">
        <v>62</v>
      </c>
      <c r="N29" s="33" t="s">
        <v>56</v>
      </c>
      <c r="O29" s="34"/>
      <c r="P29" s="35" t="s">
        <v>57</v>
      </c>
      <c r="Q29" s="10"/>
      <c r="R29" s="1"/>
      <c r="S29" s="1"/>
      <c r="T29" s="21"/>
      <c r="U29" s="22"/>
      <c r="V29" s="23"/>
      <c r="W29" s="21"/>
      <c r="X29" s="21"/>
      <c r="Y29" s="24"/>
      <c r="Z29" s="25"/>
      <c r="AA29" s="25"/>
      <c r="AB29" s="1"/>
      <c r="AC29" s="21"/>
      <c r="AD29" s="1"/>
      <c r="AE29" s="1"/>
    </row>
    <row r="30" spans="1:31" ht="15.75" customHeight="1">
      <c r="A30" s="2"/>
      <c r="B30" s="26" t="s">
        <v>81</v>
      </c>
      <c r="C30" s="27">
        <v>4</v>
      </c>
      <c r="D30" s="27">
        <f>IF(E30=""," ", IF(E30&gt;=Info!C$1,IF(E30&lt;=Info!D$1,1,IF(E30&gt;=Info!C$2,IF(E30&lt;=Info!D$2,2,3),3)),3))</f>
        <v>1</v>
      </c>
      <c r="E30" s="36">
        <v>45633</v>
      </c>
      <c r="F30" s="29">
        <f>IF(O30="",IF(H30="","",IF(H30=VLOOKUP(H30,Sperrtermine4,1),"Sperrdatum",IF(D30=1, IF(H30&gt;=Info!C$1,IF(H30&lt;=Info!D$1,IF(N30="","",IF(M30="","",H30)),"Zeitraum"),"Zeitraum"),IF(D30=2, IF(H30&gt;=Info!C$2,IF(H30&lt;=Info!D$2,IF(N30="","",IF(M30="","",H30)),"Zeitraum"),"Zeitraum"),IF(N30="","",IF(M30="","",H30)))))),IF(N30="","",IF(M30="","",H30)))</f>
        <v>45633</v>
      </c>
      <c r="G30" s="30">
        <f>IF(F30="Sperrdatum",VLOOKUP(H30,Sperrtermine4,2),IF(F30="Zeitraum",IF(D30=3,"ZR3",IF(D30=2,"ZR2","ZR1")),IF(N30="","",IF(M30="","",I30))))</f>
        <v>0.72916666666666663</v>
      </c>
      <c r="H30" s="31">
        <v>45633</v>
      </c>
      <c r="I30" s="32">
        <v>0.72916666666666663</v>
      </c>
      <c r="J30" s="27" t="str">
        <f>J8</f>
        <v>Karlsruher TV</v>
      </c>
      <c r="K30" s="27" t="s">
        <v>54</v>
      </c>
      <c r="L30" s="27" t="str">
        <f>J11</f>
        <v>FT Freiburg</v>
      </c>
      <c r="M30" s="33" t="s">
        <v>59</v>
      </c>
      <c r="N30" s="33" t="s">
        <v>63</v>
      </c>
      <c r="O30" s="34"/>
      <c r="P30" s="35" t="s">
        <v>57</v>
      </c>
      <c r="Q30" s="10"/>
      <c r="R30" s="1"/>
      <c r="S30" s="1"/>
      <c r="T30" s="21"/>
      <c r="U30" s="22"/>
      <c r="V30" s="23"/>
      <c r="W30" s="21"/>
      <c r="X30" s="21"/>
      <c r="Y30" s="24"/>
      <c r="Z30" s="25"/>
      <c r="AA30" s="25"/>
      <c r="AB30" s="1"/>
      <c r="AC30" s="21"/>
      <c r="AD30" s="1"/>
      <c r="AE30" s="1"/>
    </row>
    <row r="31" spans="1:31" ht="15.75" customHeight="1">
      <c r="A31" s="2"/>
      <c r="B31" s="78" t="s">
        <v>82</v>
      </c>
      <c r="C31" s="76"/>
      <c r="D31" s="76"/>
      <c r="E31" s="76"/>
      <c r="F31" s="76"/>
      <c r="G31" s="76"/>
      <c r="H31" s="76"/>
      <c r="I31" s="76"/>
      <c r="J31" s="75" t="s">
        <v>83</v>
      </c>
      <c r="K31" s="76"/>
      <c r="L31" s="76"/>
      <c r="M31" s="75"/>
      <c r="N31" s="76"/>
      <c r="O31" s="76"/>
      <c r="P31" s="77"/>
      <c r="Q31" s="10"/>
      <c r="R31" s="1"/>
      <c r="S31" s="1"/>
      <c r="T31" s="21"/>
      <c r="U31" s="22"/>
      <c r="V31" s="23"/>
      <c r="W31" s="21"/>
      <c r="X31" s="21"/>
      <c r="Y31" s="24"/>
      <c r="Z31" s="25"/>
      <c r="AA31" s="25"/>
      <c r="AB31" s="1"/>
      <c r="AC31" s="21"/>
      <c r="AD31" s="1"/>
      <c r="AE31" s="1"/>
    </row>
    <row r="32" spans="1:31" ht="15.75" customHeight="1">
      <c r="A32" s="2"/>
      <c r="B32" s="26" t="s">
        <v>84</v>
      </c>
      <c r="C32" s="27">
        <v>5</v>
      </c>
      <c r="D32" s="27">
        <f>IF(E32=""," ", IF(E32&gt;=Info!C$1,IF(E32&lt;=Info!D$1,1,IF(E32&gt;=Info!C$2,IF(E32&lt;=Info!D$2,2,3),3)),3))</f>
        <v>1</v>
      </c>
      <c r="E32" s="36">
        <v>45640</v>
      </c>
      <c r="F32" s="29">
        <f>IF(O32="",IF(H32="","",IF(H32=VLOOKUP(H32,Sperrtermine4,1),"Sperrdatum",IF(D32=1, IF(H32&gt;=Info!C$1,IF(H32&lt;=Info!D$1,IF(N32="","",IF(M32="","",H32)),"Zeitraum"),"Zeitraum"),IF(D32=2, IF(H32&gt;=Info!C$2,IF(H32&lt;=Info!D$2,IF(N32="","",IF(M32="","",H32)),"Zeitraum"),"Zeitraum"),IF(N32="","",IF(M32="","",H32)))))),IF(N32="","",IF(M32="","",H32)))</f>
        <v>45641</v>
      </c>
      <c r="G32" s="30">
        <f>IF(F32="Sperrdatum",VLOOKUP(H32,Sperrtermine4,2),IF(F32="Zeitraum",IF(D32=3,"ZR3",IF(D32=2,"ZR2","ZR1")),IF(N32="","",IF(M32="","",I32))))</f>
        <v>0.45833333333333331</v>
      </c>
      <c r="H32" s="31">
        <v>45641</v>
      </c>
      <c r="I32" s="32">
        <v>0.45833333333333331</v>
      </c>
      <c r="J32" s="27" t="str">
        <f>J11</f>
        <v>FT Freiburg</v>
      </c>
      <c r="K32" s="27" t="s">
        <v>54</v>
      </c>
      <c r="L32" s="27" t="str">
        <f>J6</f>
        <v>HC Ludwigsburg 3</v>
      </c>
      <c r="M32" s="33" t="s">
        <v>63</v>
      </c>
      <c r="N32" s="33" t="s">
        <v>55</v>
      </c>
      <c r="O32" s="34"/>
      <c r="P32" s="35" t="s">
        <v>57</v>
      </c>
      <c r="Q32" s="10"/>
      <c r="R32" s="1"/>
      <c r="S32" s="1"/>
      <c r="T32" s="21"/>
      <c r="U32" s="22"/>
      <c r="V32" s="23"/>
      <c r="W32" s="21"/>
      <c r="X32" s="21"/>
      <c r="Y32" s="24"/>
      <c r="Z32" s="25"/>
      <c r="AA32" s="25"/>
      <c r="AB32" s="1"/>
      <c r="AC32" s="21"/>
      <c r="AD32" s="1"/>
      <c r="AE32" s="1"/>
    </row>
    <row r="33" spans="1:31" ht="15.75" customHeight="1">
      <c r="A33" s="2"/>
      <c r="B33" s="26" t="s">
        <v>85</v>
      </c>
      <c r="C33" s="27">
        <v>5</v>
      </c>
      <c r="D33" s="27">
        <f>IF(E33=""," ", IF(E33&gt;=Info!C$1,IF(E33&lt;=Info!D$1,1,IF(E33&gt;=Info!C$2,IF(E33&lt;=Info!D$2,2,3),3)),3))</f>
        <v>1</v>
      </c>
      <c r="E33" s="36">
        <v>45640</v>
      </c>
      <c r="F33" s="29">
        <f>IF(O33="",IF(H33="","",IF(H33=VLOOKUP(H33,Sperrtermine4,1),"Sperrdatum",IF(D33=1, IF(H33&gt;=Info!C$1,IF(H33&lt;=Info!D$1,IF(N33="","",IF(M33="","",H33)),"Zeitraum"),"Zeitraum"),IF(D33=2, IF(H33&gt;=Info!C$2,IF(H33&lt;=Info!D$2,IF(N33="","",IF(M33="","",H33)),"Zeitraum"),"Zeitraum"),IF(N33="","",IF(M33="","",H33)))))),IF(N33="","",IF(M33="","",H33)))</f>
        <v>45641</v>
      </c>
      <c r="G33" s="30">
        <f>IF(F33="Sperrdatum",VLOOKUP(H33,Sperrtermine4,2),IF(F33="Zeitraum",IF(D33=3,"ZR3",IF(D33=2,"ZR2","ZR1")),IF(N33="","",IF(M33="","",I33))))</f>
        <v>0.45833333333333331</v>
      </c>
      <c r="H33" s="31">
        <v>45641</v>
      </c>
      <c r="I33" s="32">
        <v>0.45833333333333331</v>
      </c>
      <c r="J33" s="27" t="str">
        <f>J7</f>
        <v>VfB Stuttgart</v>
      </c>
      <c r="K33" s="27" t="s">
        <v>54</v>
      </c>
      <c r="L33" s="27" t="str">
        <f>J9</f>
        <v>TSV Mannheim Hockey 3</v>
      </c>
      <c r="M33" s="33" t="s">
        <v>56</v>
      </c>
      <c r="N33" s="33" t="s">
        <v>60</v>
      </c>
      <c r="O33" s="34"/>
      <c r="P33" s="35" t="s">
        <v>57</v>
      </c>
      <c r="Q33" s="10"/>
      <c r="R33" s="1"/>
      <c r="S33" s="1"/>
      <c r="T33" s="21"/>
      <c r="U33" s="22"/>
      <c r="V33" s="23"/>
      <c r="W33" s="21"/>
      <c r="X33" s="21"/>
      <c r="Y33" s="24"/>
      <c r="Z33" s="25"/>
      <c r="AA33" s="25"/>
      <c r="AB33" s="1"/>
      <c r="AC33" s="21"/>
      <c r="AD33" s="1"/>
      <c r="AE33" s="1"/>
    </row>
    <row r="34" spans="1:31" ht="15.75" customHeight="1">
      <c r="A34" s="2"/>
      <c r="B34" s="26" t="s">
        <v>86</v>
      </c>
      <c r="C34" s="27">
        <v>5</v>
      </c>
      <c r="D34" s="27">
        <f>IF(E34=""," ", IF(E34&gt;=Info!C$1,IF(E34&lt;=Info!D$1,1,IF(E34&gt;=Info!C$2,IF(E34&lt;=Info!D$2,2,3),3)),3))</f>
        <v>1</v>
      </c>
      <c r="E34" s="36">
        <v>45640</v>
      </c>
      <c r="F34" s="29">
        <f>IF(O34="",IF(H34="","",IF(H34=VLOOKUP(H34,Sperrtermine4,1),"Sperrdatum",IF(D34=1, IF(H34&gt;=Info!C$1,IF(H34&lt;=Info!D$1,IF(N34="","",IF(M34="","",H34)),"Zeitraum"),"Zeitraum"),IF(D34=2, IF(H34&gt;=Info!C$2,IF(H34&lt;=Info!D$2,IF(N34="","",IF(M34="","",H34)),"Zeitraum"),"Zeitraum"),IF(N34="","",IF(M34="","",H34)))))),IF(N34="","",IF(M34="","",H34)))</f>
        <v>45640</v>
      </c>
      <c r="G34" s="30">
        <f>IF(F34="Sperrdatum",VLOOKUP(H34,Sperrtermine4,2),IF(F34="Zeitraum",IF(D34=3,"ZR3",IF(D34=2,"ZR2","ZR1")),IF(N34="","",IF(M34="","",I34))))</f>
        <v>0.6875</v>
      </c>
      <c r="H34" s="31">
        <v>45640</v>
      </c>
      <c r="I34" s="32">
        <v>0.6875</v>
      </c>
      <c r="J34" s="27" t="str">
        <f>J10</f>
        <v>1. FC Normania Gmünd</v>
      </c>
      <c r="K34" s="27" t="s">
        <v>54</v>
      </c>
      <c r="L34" s="27" t="str">
        <f>J8</f>
        <v>Karlsruher TV</v>
      </c>
      <c r="M34" s="33" t="s">
        <v>62</v>
      </c>
      <c r="N34" s="33" t="s">
        <v>59</v>
      </c>
      <c r="O34" s="34"/>
      <c r="P34" s="35" t="s">
        <v>57</v>
      </c>
      <c r="Q34" s="10"/>
      <c r="R34" s="1"/>
      <c r="S34" s="1"/>
      <c r="T34" s="21"/>
      <c r="U34" s="22"/>
      <c r="V34" s="23"/>
      <c r="W34" s="21"/>
      <c r="X34" s="21"/>
      <c r="Y34" s="24"/>
      <c r="Z34" s="25"/>
      <c r="AA34" s="25"/>
      <c r="AB34" s="1"/>
      <c r="AC34" s="21"/>
      <c r="AD34" s="1"/>
      <c r="AE34" s="1"/>
    </row>
    <row r="35" spans="1:31" ht="15.75" customHeight="1">
      <c r="A35" s="2"/>
      <c r="B35" s="78" t="s">
        <v>87</v>
      </c>
      <c r="C35" s="76"/>
      <c r="D35" s="76"/>
      <c r="E35" s="76"/>
      <c r="F35" s="76"/>
      <c r="G35" s="76"/>
      <c r="H35" s="76"/>
      <c r="I35" s="76"/>
      <c r="J35" s="75" t="s">
        <v>88</v>
      </c>
      <c r="K35" s="76"/>
      <c r="L35" s="76"/>
      <c r="M35" s="75"/>
      <c r="N35" s="76"/>
      <c r="O35" s="76"/>
      <c r="P35" s="77"/>
      <c r="Q35" s="10"/>
      <c r="R35" s="1"/>
      <c r="S35" s="1"/>
      <c r="T35" s="21"/>
      <c r="U35" s="22"/>
      <c r="V35" s="23"/>
      <c r="W35" s="21"/>
      <c r="X35" s="21"/>
      <c r="Y35" s="24"/>
      <c r="Z35" s="25"/>
      <c r="AA35" s="25"/>
      <c r="AB35" s="1"/>
      <c r="AC35" s="21"/>
      <c r="AD35" s="1"/>
      <c r="AE35" s="1"/>
    </row>
    <row r="36" spans="1:31" ht="15.75" customHeight="1">
      <c r="A36" s="2"/>
      <c r="B36" s="26" t="s">
        <v>89</v>
      </c>
      <c r="C36" s="27">
        <v>6</v>
      </c>
      <c r="D36" s="27">
        <f>IF(E36=""," ", IF(E36&gt;=Info!C$1,IF(E36&lt;=Info!D$1,1,IF(E36&gt;=Info!C$2,IF(E36&lt;=Info!D$2,2,3),3)),3))</f>
        <v>2</v>
      </c>
      <c r="E36" s="36">
        <v>45668</v>
      </c>
      <c r="F36" s="29">
        <f>IF(O36="",IF(H36="","",IF(H36=VLOOKUP(H36,Sperrtermine4,1),"Sperrdatum",IF(D36=1, IF(H36&gt;=Info!C$1,IF(H36&lt;=Info!D$1,IF(N36="","",IF(M36="","",H36)),"Zeitraum"),"Zeitraum"),IF(D36=2, IF(H36&gt;=Info!C$2,IF(H36&lt;=Info!D$2,IF(N36="","",IF(M36="","",H36)),"Zeitraum"),"Zeitraum"),IF(N36="","",IF(M36="","",H36)))))),IF(N36="","",IF(M36="","",H36)))</f>
        <v>45669</v>
      </c>
      <c r="G36" s="30">
        <f>IF(F36="Sperrdatum",VLOOKUP(H36,Sperrtermine4,2),IF(F36="Zeitraum",IF(D36=3,"ZR3",IF(D36=2,"ZR2","ZR1")),IF(N36="","",IF(M36="","",I36))))</f>
        <v>0.45833333333333331</v>
      </c>
      <c r="H36" s="31">
        <v>45669</v>
      </c>
      <c r="I36" s="32">
        <v>0.45833333333333331</v>
      </c>
      <c r="J36" s="27" t="str">
        <f>J7</f>
        <v>VfB Stuttgart</v>
      </c>
      <c r="K36" s="27" t="s">
        <v>54</v>
      </c>
      <c r="L36" s="27" t="str">
        <f>J6</f>
        <v>HC Ludwigsburg 3</v>
      </c>
      <c r="M36" s="33" t="s">
        <v>56</v>
      </c>
      <c r="N36" s="33" t="s">
        <v>55</v>
      </c>
      <c r="O36" s="34"/>
      <c r="P36" s="35" t="s">
        <v>57</v>
      </c>
      <c r="Q36" s="10"/>
      <c r="R36" s="1"/>
      <c r="S36" s="1"/>
      <c r="T36" s="21"/>
      <c r="U36" s="22"/>
      <c r="V36" s="23"/>
      <c r="W36" s="21"/>
      <c r="X36" s="21"/>
      <c r="Y36" s="24"/>
      <c r="Z36" s="25"/>
      <c r="AA36" s="25"/>
      <c r="AB36" s="1"/>
      <c r="AC36" s="21"/>
      <c r="AD36" s="1"/>
      <c r="AE36" s="1"/>
    </row>
    <row r="37" spans="1:31" ht="15.75" customHeight="1">
      <c r="A37" s="2"/>
      <c r="B37" s="26" t="s">
        <v>90</v>
      </c>
      <c r="C37" s="27">
        <v>6</v>
      </c>
      <c r="D37" s="27">
        <f>IF(E37=""," ", IF(E37&gt;=Info!C$1,IF(E37&lt;=Info!D$1,1,IF(E37&gt;=Info!C$2,IF(E37&lt;=Info!D$2,2,3),3)),3))</f>
        <v>2</v>
      </c>
      <c r="E37" s="36">
        <v>45668</v>
      </c>
      <c r="F37" s="29">
        <f>IF(O37="",IF(H37="","",IF(H37=VLOOKUP(H37,Sperrtermine4,1),"Sperrdatum",IF(D37=1, IF(H37&gt;=Info!C$1,IF(H37&lt;=Info!D$1,IF(N37="","",IF(M37="","",H37)),"Zeitraum"),"Zeitraum"),IF(D37=2, IF(H37&gt;=Info!C$2,IF(H37&lt;=Info!D$2,IF(N37="","",IF(M37="","",H37)),"Zeitraum"),"Zeitraum"),IF(N37="","",IF(M37="","",H37)))))),IF(N37="","",IF(M37="","",H37)))</f>
        <v>45669</v>
      </c>
      <c r="G37" s="30">
        <f>IF(F37="Sperrdatum",VLOOKUP(H37,Sperrtermine4,2),IF(F37="Zeitraum",IF(D37=3,"ZR3",IF(D37=2,"ZR2","ZR1")),IF(N37="","",IF(M37="","",I37))))</f>
        <v>0.66666666666666663</v>
      </c>
      <c r="H37" s="31">
        <v>45669</v>
      </c>
      <c r="I37" s="32">
        <v>0.66666666666666663</v>
      </c>
      <c r="J37" s="27" t="str">
        <f>J9</f>
        <v>TSV Mannheim Hockey 3</v>
      </c>
      <c r="K37" s="27" t="s">
        <v>54</v>
      </c>
      <c r="L37" s="27" t="str">
        <f>J8</f>
        <v>Karlsruher TV</v>
      </c>
      <c r="M37" s="33" t="s">
        <v>60</v>
      </c>
      <c r="N37" s="33" t="s">
        <v>59</v>
      </c>
      <c r="O37" s="34"/>
      <c r="P37" s="35" t="s">
        <v>57</v>
      </c>
      <c r="Q37" s="10"/>
      <c r="R37" s="1"/>
      <c r="S37" s="1"/>
      <c r="T37" s="21"/>
      <c r="U37" s="22"/>
      <c r="V37" s="23"/>
      <c r="W37" s="21"/>
      <c r="X37" s="21"/>
      <c r="Y37" s="24"/>
      <c r="Z37" s="25"/>
      <c r="AA37" s="25"/>
      <c r="AB37" s="1"/>
      <c r="AC37" s="21"/>
      <c r="AD37" s="1"/>
      <c r="AE37" s="1"/>
    </row>
    <row r="38" spans="1:31" ht="15.75" customHeight="1">
      <c r="A38" s="2"/>
      <c r="B38" s="26" t="s">
        <v>91</v>
      </c>
      <c r="C38" s="27">
        <v>6</v>
      </c>
      <c r="D38" s="27">
        <f>IF(E38=""," ", IF(E38&gt;=Info!C$1,IF(E38&lt;=Info!D$1,1,IF(E38&gt;=Info!C$2,IF(E38&lt;=Info!D$2,2,3),3)),3))</f>
        <v>2</v>
      </c>
      <c r="E38" s="36">
        <v>45668</v>
      </c>
      <c r="F38" s="29">
        <f>IF(O38="",IF(H38="","",IF(H38=VLOOKUP(H38,Sperrtermine4,1),"Sperrdatum",IF(D38=1, IF(H38&gt;=Info!C$1,IF(H38&lt;=Info!D$1,IF(N38="","",IF(M38="","",H38)),"Zeitraum"),"Zeitraum"),IF(D38=2, IF(H38&gt;=Info!C$2,IF(H38&lt;=Info!D$2,IF(N38="","",IF(M38="","",H38)),"Zeitraum"),"Zeitraum"),IF(N38="","",IF(M38="","",H38)))))),IF(N38="","",IF(M38="","",H38)))</f>
        <v>45682</v>
      </c>
      <c r="G38" s="30">
        <f>IF(F38="Sperrdatum",VLOOKUP(H38,Sperrtermine4,2),IF(F38="Zeitraum",IF(D38=3,"ZR3",IF(D38=2,"ZR2","ZR1")),IF(N38="","",IF(M38="","",I38))))</f>
        <v>0.70833333333333337</v>
      </c>
      <c r="H38" s="31">
        <v>45682</v>
      </c>
      <c r="I38" s="32">
        <v>0.70833333333333337</v>
      </c>
      <c r="J38" s="27" t="str">
        <f>J11</f>
        <v>FT Freiburg</v>
      </c>
      <c r="K38" s="27" t="s">
        <v>54</v>
      </c>
      <c r="L38" s="27" t="str">
        <f>J10</f>
        <v>1. FC Normania Gmünd</v>
      </c>
      <c r="M38" s="33" t="s">
        <v>92</v>
      </c>
      <c r="N38" s="33" t="s">
        <v>62</v>
      </c>
      <c r="O38" s="34" t="s">
        <v>69</v>
      </c>
      <c r="P38" s="35" t="s">
        <v>57</v>
      </c>
      <c r="Q38" s="10"/>
      <c r="R38" s="1"/>
      <c r="S38" s="1"/>
      <c r="T38" s="21"/>
      <c r="U38" s="22"/>
      <c r="V38" s="23"/>
      <c r="W38" s="21"/>
      <c r="X38" s="21"/>
      <c r="Y38" s="24"/>
      <c r="Z38" s="25"/>
      <c r="AA38" s="25"/>
      <c r="AB38" s="1"/>
      <c r="AC38" s="21"/>
      <c r="AD38" s="1"/>
      <c r="AE38" s="1"/>
    </row>
    <row r="39" spans="1:31" ht="15.75" customHeight="1">
      <c r="A39" s="2"/>
      <c r="B39" s="78" t="s">
        <v>93</v>
      </c>
      <c r="C39" s="76"/>
      <c r="D39" s="76"/>
      <c r="E39" s="76"/>
      <c r="F39" s="76"/>
      <c r="G39" s="76"/>
      <c r="H39" s="76"/>
      <c r="I39" s="76"/>
      <c r="J39" s="79">
        <v>45675</v>
      </c>
      <c r="K39" s="76"/>
      <c r="L39" s="76"/>
      <c r="M39" s="75"/>
      <c r="N39" s="76"/>
      <c r="O39" s="76"/>
      <c r="P39" s="77"/>
      <c r="Q39" s="10"/>
      <c r="R39" s="1"/>
      <c r="S39" s="1"/>
      <c r="T39" s="21"/>
      <c r="U39" s="22"/>
      <c r="V39" s="23"/>
      <c r="W39" s="21"/>
      <c r="X39" s="21"/>
      <c r="Y39" s="24"/>
      <c r="Z39" s="25"/>
      <c r="AA39" s="25"/>
      <c r="AB39" s="1"/>
      <c r="AC39" s="21"/>
      <c r="AD39" s="1"/>
      <c r="AE39" s="1"/>
    </row>
    <row r="40" spans="1:31" ht="15.75" customHeight="1">
      <c r="A40" s="2"/>
      <c r="B40" s="26" t="s">
        <v>94</v>
      </c>
      <c r="C40" s="27">
        <v>7</v>
      </c>
      <c r="D40" s="27">
        <f>IF(E40=""," ", IF(E40&gt;=Info!C$1,IF(E40&lt;=Info!D$1,1,IF(E40&gt;=Info!C$2,IF(E40&lt;=Info!D$2,2,3),3)),3))</f>
        <v>2</v>
      </c>
      <c r="E40" s="36">
        <v>45675</v>
      </c>
      <c r="F40" s="29">
        <f>IF(O40="",IF(H40="","",IF(H40=VLOOKUP(H40,Sperrtermine4,1),"Sperrdatum",IF(D40=1, IF(H40&gt;=Info!C$1,IF(H40&lt;=Info!D$1,IF(N40="","",IF(M40="","",H40)),"Zeitraum"),"Zeitraum"),IF(D40=2, IF(H40&gt;=Info!C$2,IF(H40&lt;=Info!D$2,IF(N40="","",IF(M40="","",H40)),"Zeitraum"),"Zeitraum"),IF(N40="","",IF(M40="","",H40)))))),IF(N40="","",IF(M40="","",H40)))</f>
        <v>45675</v>
      </c>
      <c r="G40" s="30">
        <f>IF(F40="Sperrdatum",VLOOKUP(H40,Sperrtermine4,2),IF(F40="Zeitraum",IF(D40=3,"ZR3",IF(D40=2,"ZR2","ZR1")),IF(N40="","",IF(M40="","",I40))))</f>
        <v>0.70833333333333337</v>
      </c>
      <c r="H40" s="31">
        <v>45675</v>
      </c>
      <c r="I40" s="32">
        <v>0.70833333333333337</v>
      </c>
      <c r="J40" s="27" t="str">
        <f>J6</f>
        <v>HC Ludwigsburg 3</v>
      </c>
      <c r="K40" s="27" t="s">
        <v>54</v>
      </c>
      <c r="L40" s="27" t="str">
        <f>J10</f>
        <v>1. FC Normania Gmünd</v>
      </c>
      <c r="M40" s="33" t="s">
        <v>55</v>
      </c>
      <c r="N40" s="33" t="s">
        <v>62</v>
      </c>
      <c r="O40" s="34"/>
      <c r="P40" s="35" t="s">
        <v>57</v>
      </c>
      <c r="Q40" s="10"/>
      <c r="R40" s="1"/>
      <c r="S40" s="1"/>
      <c r="T40" s="21"/>
      <c r="U40" s="22"/>
      <c r="V40" s="23"/>
      <c r="W40" s="21"/>
      <c r="X40" s="21"/>
      <c r="Y40" s="24"/>
      <c r="Z40" s="25"/>
      <c r="AA40" s="25"/>
      <c r="AB40" s="1"/>
      <c r="AC40" s="21"/>
      <c r="AD40" s="1"/>
      <c r="AE40" s="1"/>
    </row>
    <row r="41" spans="1:31" ht="15.75" customHeight="1">
      <c r="A41" s="2"/>
      <c r="B41" s="26" t="s">
        <v>95</v>
      </c>
      <c r="C41" s="27">
        <v>7</v>
      </c>
      <c r="D41" s="27">
        <f>IF(E41=""," ", IF(E41&gt;=Info!C$1,IF(E41&lt;=Info!D$1,1,IF(E41&gt;=Info!C$2,IF(E41&lt;=Info!D$2,2,3),3)),3))</f>
        <v>2</v>
      </c>
      <c r="E41" s="36">
        <v>45675</v>
      </c>
      <c r="F41" s="29">
        <f>IF(O41="",IF(H41="","",IF(H41=VLOOKUP(H41,Sperrtermine4,1),"Sperrdatum",IF(D41=1, IF(H41&gt;=Info!C$1,IF(H41&lt;=Info!D$1,IF(N41="","",IF(M41="","",H41)),"Zeitraum"),"Zeitraum"),IF(D41=2, IF(H41&gt;=Info!C$2,IF(H41&lt;=Info!D$2,IF(N41="","",IF(M41="","",H41)),"Zeitraum"),"Zeitraum"),IF(N41="","",IF(M41="","",H41)))))),IF(N41="","",IF(M41="","",H41)))</f>
        <v>45619</v>
      </c>
      <c r="G41" s="30">
        <f>IF(F41="Sperrdatum",VLOOKUP(H41,Sperrtermine4,2),IF(F41="Zeitraum",IF(D41=3,"ZR3",IF(D41=2,"ZR2","ZR1")),IF(N41="","",IF(M41="","",I41))))</f>
        <v>0.75</v>
      </c>
      <c r="H41" s="31">
        <v>45619</v>
      </c>
      <c r="I41" s="32">
        <v>0.75</v>
      </c>
      <c r="J41" s="27" t="str">
        <f>J8</f>
        <v>Karlsruher TV</v>
      </c>
      <c r="K41" s="27" t="s">
        <v>54</v>
      </c>
      <c r="L41" s="27" t="str">
        <f>J7</f>
        <v>VfB Stuttgart</v>
      </c>
      <c r="M41" s="38" t="s">
        <v>96</v>
      </c>
      <c r="N41" s="33" t="s">
        <v>56</v>
      </c>
      <c r="O41" s="34" t="s">
        <v>69</v>
      </c>
      <c r="P41" s="35" t="s">
        <v>57</v>
      </c>
      <c r="Q41" s="10"/>
      <c r="R41" s="1"/>
      <c r="S41" s="1"/>
      <c r="T41" s="21"/>
      <c r="U41" s="22"/>
      <c r="V41" s="23"/>
      <c r="W41" s="21"/>
      <c r="X41" s="21"/>
      <c r="Y41" s="24"/>
      <c r="Z41" s="25"/>
      <c r="AA41" s="25"/>
      <c r="AB41" s="1"/>
      <c r="AC41" s="21"/>
      <c r="AD41" s="1"/>
      <c r="AE41" s="1"/>
    </row>
    <row r="42" spans="1:31" ht="15.75" customHeight="1">
      <c r="A42" s="2"/>
      <c r="B42" s="26" t="s">
        <v>97</v>
      </c>
      <c r="C42" s="27">
        <v>7</v>
      </c>
      <c r="D42" s="27">
        <f>IF(E42=""," ", IF(E42&gt;=Info!C$1,IF(E42&lt;=Info!D$1,1,IF(E42&gt;=Info!C$2,IF(E42&lt;=Info!D$2,2,3),3)),3))</f>
        <v>2</v>
      </c>
      <c r="E42" s="36">
        <v>45675</v>
      </c>
      <c r="F42" s="29">
        <f>IF(O42="",IF(H42="","",IF(H42=VLOOKUP(H42,Sperrtermine4,1),"Sperrdatum",IF(D42=1, IF(H42&gt;=Info!C$1,IF(H42&lt;=Info!D$1,IF(N42="","",IF(M42="","",H42)),"Zeitraum"),"Zeitraum"),IF(D42=2, IF(H42&gt;=Info!C$2,IF(H42&lt;=Info!D$2,IF(N42="","",IF(M42="","",H42)),"Zeitraum"),"Zeitraum"),IF(N42="","",IF(M42="","",H42)))))),IF(N42="","",IF(M42="","",H42)))</f>
        <v>45696</v>
      </c>
      <c r="G42" s="30">
        <f>IF(F42="Sperrdatum",VLOOKUP(H42,Sperrtermine4,2),IF(F42="Zeitraum",IF(D42=3,"ZR3",IF(D42=2,"ZR2","ZR1")),IF(N42="","",IF(M42="","",I42))))</f>
        <v>0.66666666666666663</v>
      </c>
      <c r="H42" s="31">
        <v>45696</v>
      </c>
      <c r="I42" s="32">
        <v>0.66666666666666663</v>
      </c>
      <c r="J42" s="27" t="str">
        <f>J11</f>
        <v>FT Freiburg</v>
      </c>
      <c r="K42" s="27" t="s">
        <v>54</v>
      </c>
      <c r="L42" s="27" t="str">
        <f>J9</f>
        <v>TSV Mannheim Hockey 3</v>
      </c>
      <c r="M42" s="33" t="s">
        <v>63</v>
      </c>
      <c r="N42" s="33" t="s">
        <v>60</v>
      </c>
      <c r="O42" s="34"/>
      <c r="P42" s="35" t="s">
        <v>57</v>
      </c>
      <c r="Q42" s="10"/>
      <c r="R42" s="1"/>
      <c r="S42" s="1"/>
      <c r="T42" s="21"/>
      <c r="U42" s="22"/>
      <c r="V42" s="23"/>
      <c r="W42" s="21"/>
      <c r="X42" s="21"/>
      <c r="Y42" s="24"/>
      <c r="Z42" s="25"/>
      <c r="AA42" s="25"/>
      <c r="AB42" s="1"/>
      <c r="AC42" s="21"/>
      <c r="AD42" s="1"/>
      <c r="AE42" s="1"/>
    </row>
    <row r="43" spans="1:31" ht="15.75" customHeight="1">
      <c r="A43" s="2"/>
      <c r="B43" s="78" t="s">
        <v>98</v>
      </c>
      <c r="C43" s="76"/>
      <c r="D43" s="76"/>
      <c r="E43" s="76"/>
      <c r="F43" s="76"/>
      <c r="G43" s="76"/>
      <c r="H43" s="76"/>
      <c r="I43" s="76"/>
      <c r="J43" s="75" t="s">
        <v>99</v>
      </c>
      <c r="K43" s="76"/>
      <c r="L43" s="76"/>
      <c r="M43" s="75"/>
      <c r="N43" s="76"/>
      <c r="O43" s="76"/>
      <c r="P43" s="77"/>
      <c r="Q43" s="10"/>
      <c r="R43" s="1"/>
      <c r="S43" s="1"/>
      <c r="T43" s="21"/>
      <c r="U43" s="22"/>
      <c r="V43" s="23"/>
      <c r="W43" s="21"/>
      <c r="X43" s="21"/>
      <c r="Y43" s="24"/>
      <c r="Z43" s="25"/>
      <c r="AA43" s="25"/>
      <c r="AB43" s="1"/>
      <c r="AC43" s="21"/>
      <c r="AD43" s="1"/>
      <c r="AE43" s="1"/>
    </row>
    <row r="44" spans="1:31" ht="15.75" customHeight="1">
      <c r="A44" s="2"/>
      <c r="B44" s="26" t="s">
        <v>100</v>
      </c>
      <c r="C44" s="27">
        <v>8</v>
      </c>
      <c r="D44" s="27">
        <f>IF(E44=""," ", IF(E44&gt;=Info!C$1,IF(E44&lt;=Info!D$1,1,IF(E44&gt;=Info!C$2,IF(E44&lt;=Info!D$2,2,3),3)),3))</f>
        <v>2</v>
      </c>
      <c r="E44" s="36">
        <v>45689</v>
      </c>
      <c r="F44" s="29">
        <f>IF(O44="",IF(H44="","",IF(H44=VLOOKUP(H44,Sperrtermine4,1),"Sperrdatum",IF(D44=1, IF(H44&gt;=Info!C$1,IF(H44&lt;=Info!D$1,IF(N44="","",IF(M44="","",H44)),"Zeitraum"),"Zeitraum"),IF(D44=2, IF(H44&gt;=Info!C$2,IF(H44&lt;=Info!D$2,IF(N44="","",IF(M44="","",H44)),"Zeitraum"),"Zeitraum"),IF(N44="","",IF(M44="","",H44)))))),IF(N44="","",IF(M44="","",H44)))</f>
        <v>45690</v>
      </c>
      <c r="G44" s="30">
        <f>IF(F44="Sperrdatum",VLOOKUP(H44,Sperrtermine4,2),IF(F44="Zeitraum",IF(D44=3,"ZR3",IF(D44=2,"ZR2","ZR1")),IF(N44="","",IF(M44="","",I44))))</f>
        <v>0.45833333333333331</v>
      </c>
      <c r="H44" s="31">
        <v>45690</v>
      </c>
      <c r="I44" s="32">
        <v>0.45833333333333331</v>
      </c>
      <c r="J44" s="27" t="str">
        <f t="shared" ref="J44:J45" si="1">J7</f>
        <v>VfB Stuttgart</v>
      </c>
      <c r="K44" s="27" t="s">
        <v>54</v>
      </c>
      <c r="L44" s="27" t="str">
        <f>J11</f>
        <v>FT Freiburg</v>
      </c>
      <c r="M44" s="33" t="s">
        <v>56</v>
      </c>
      <c r="N44" s="33" t="s">
        <v>63</v>
      </c>
      <c r="O44" s="34"/>
      <c r="P44" s="35" t="s">
        <v>57</v>
      </c>
      <c r="Q44" s="10"/>
      <c r="R44" s="1"/>
      <c r="S44" s="1"/>
      <c r="T44" s="21"/>
      <c r="U44" s="22"/>
      <c r="V44" s="23"/>
      <c r="W44" s="21"/>
      <c r="X44" s="21"/>
      <c r="Y44" s="24"/>
      <c r="Z44" s="25"/>
      <c r="AA44" s="25"/>
      <c r="AB44" s="1"/>
      <c r="AC44" s="21"/>
      <c r="AD44" s="1"/>
      <c r="AE44" s="1"/>
    </row>
    <row r="45" spans="1:31" ht="15.75" customHeight="1">
      <c r="A45" s="2"/>
      <c r="B45" s="26" t="s">
        <v>101</v>
      </c>
      <c r="C45" s="27">
        <v>8</v>
      </c>
      <c r="D45" s="27">
        <f>IF(E45=""," ", IF(E45&gt;=Info!C$1,IF(E45&lt;=Info!D$1,1,IF(E45&gt;=Info!C$2,IF(E45&lt;=Info!D$2,2,3),3)),3))</f>
        <v>2</v>
      </c>
      <c r="E45" s="36">
        <v>45689</v>
      </c>
      <c r="F45" s="29">
        <f>IF(O45="",IF(H45="","",IF(H45=VLOOKUP(H45,Sperrtermine4,1),"Sperrdatum",IF(D45=1, IF(H45&gt;=Info!C$1,IF(H45&lt;=Info!D$1,IF(N45="","",IF(M45="","",H45)),"Zeitraum"),"Zeitraum"),IF(D45=2, IF(H45&gt;=Info!C$2,IF(H45&lt;=Info!D$2,IF(N45="","",IF(M45="","",H45)),"Zeitraum"),"Zeitraum"),IF(N45="","",IF(M45="","",H45)))))),IF(N45="","",IF(M45="","",H45)))</f>
        <v>45689</v>
      </c>
      <c r="G45" s="30">
        <f>IF(F45="Sperrdatum",VLOOKUP(H45,Sperrtermine4,2),IF(F45="Zeitraum",IF(D45=3,"ZR3",IF(D45=2,"ZR2","ZR1")),IF(N45="","",IF(M45="","",I45))))</f>
        <v>0.75</v>
      </c>
      <c r="H45" s="31">
        <v>45689</v>
      </c>
      <c r="I45" s="32">
        <v>0.75</v>
      </c>
      <c r="J45" s="27" t="str">
        <f t="shared" si="1"/>
        <v>Karlsruher TV</v>
      </c>
      <c r="K45" s="27" t="s">
        <v>54</v>
      </c>
      <c r="L45" s="27" t="str">
        <f>J6</f>
        <v>HC Ludwigsburg 3</v>
      </c>
      <c r="M45" s="33" t="s">
        <v>59</v>
      </c>
      <c r="N45" s="33" t="s">
        <v>55</v>
      </c>
      <c r="O45" s="34"/>
      <c r="P45" s="35" t="s">
        <v>57</v>
      </c>
      <c r="Q45" s="10"/>
      <c r="R45" s="1"/>
      <c r="S45" s="1"/>
      <c r="T45" s="21"/>
      <c r="U45" s="22"/>
      <c r="V45" s="23"/>
      <c r="W45" s="21"/>
      <c r="X45" s="21"/>
      <c r="Y45" s="24"/>
      <c r="Z45" s="25"/>
      <c r="AA45" s="25"/>
      <c r="AB45" s="1"/>
      <c r="AC45" s="21"/>
      <c r="AD45" s="1"/>
      <c r="AE45" s="1"/>
    </row>
    <row r="46" spans="1:31" ht="15.75" customHeight="1">
      <c r="A46" s="2"/>
      <c r="B46" s="26" t="s">
        <v>102</v>
      </c>
      <c r="C46" s="27">
        <v>8</v>
      </c>
      <c r="D46" s="27">
        <f>IF(E46=""," ", IF(E46&gt;=Info!C$1,IF(E46&lt;=Info!D$1,1,IF(E46&gt;=Info!C$2,IF(E46&lt;=Info!D$2,2,3),3)),3))</f>
        <v>2</v>
      </c>
      <c r="E46" s="36">
        <v>45689</v>
      </c>
      <c r="F46" s="29">
        <f>IF(O46="",IF(H46="","",IF(H46=VLOOKUP(H46,Sperrtermine4,1),"Sperrdatum",IF(D46=1, IF(H46&gt;=Info!C$1,IF(H46&lt;=Info!D$1,IF(N46="","",IF(M46="","",H46)),"Zeitraum"),"Zeitraum"),IF(D46=2, IF(H46&gt;=Info!C$2,IF(H46&lt;=Info!D$2,IF(N46="","",IF(M46="","",H46)),"Zeitraum"),"Zeitraum"),IF(N46="","",IF(M46="","",H46)))))),IF(N46="","",IF(M46="","",H46)))</f>
        <v>45690</v>
      </c>
      <c r="G46" s="30">
        <f>IF(F46="Sperrdatum",VLOOKUP(H46,Sperrtermine4,2),IF(F46="Zeitraum",IF(D46=3,"ZR3",IF(D46=2,"ZR2","ZR1")),IF(N46="","",IF(M46="","",I46))))</f>
        <v>0.625</v>
      </c>
      <c r="H46" s="31">
        <v>45690</v>
      </c>
      <c r="I46" s="32">
        <v>0.625</v>
      </c>
      <c r="J46" s="27" t="str">
        <f>J10</f>
        <v>1. FC Normania Gmünd</v>
      </c>
      <c r="K46" s="27" t="s">
        <v>54</v>
      </c>
      <c r="L46" s="27" t="str">
        <f>J9</f>
        <v>TSV Mannheim Hockey 3</v>
      </c>
      <c r="M46" s="33" t="s">
        <v>62</v>
      </c>
      <c r="N46" s="33" t="s">
        <v>60</v>
      </c>
      <c r="O46" s="34"/>
      <c r="P46" s="35" t="s">
        <v>57</v>
      </c>
      <c r="Q46" s="10"/>
      <c r="R46" s="1"/>
      <c r="S46" s="1"/>
      <c r="T46" s="21"/>
      <c r="U46" s="22"/>
      <c r="V46" s="23"/>
      <c r="W46" s="21"/>
      <c r="X46" s="21"/>
      <c r="Y46" s="24"/>
      <c r="Z46" s="25"/>
      <c r="AA46" s="25"/>
      <c r="AB46" s="1"/>
      <c r="AC46" s="21"/>
      <c r="AD46" s="1"/>
      <c r="AE46" s="1"/>
    </row>
    <row r="47" spans="1:31" ht="13">
      <c r="A47" s="2"/>
      <c r="B47" s="78" t="s">
        <v>103</v>
      </c>
      <c r="C47" s="76"/>
      <c r="D47" s="76"/>
      <c r="E47" s="76"/>
      <c r="F47" s="76"/>
      <c r="G47" s="76"/>
      <c r="H47" s="76"/>
      <c r="I47" s="76"/>
      <c r="J47" s="75" t="s">
        <v>104</v>
      </c>
      <c r="K47" s="76"/>
      <c r="L47" s="76"/>
      <c r="M47" s="75"/>
      <c r="N47" s="76"/>
      <c r="O47" s="76"/>
      <c r="P47" s="77"/>
      <c r="Q47" s="10"/>
      <c r="R47" s="1"/>
      <c r="S47" s="1"/>
      <c r="T47" s="21"/>
      <c r="U47" s="22"/>
      <c r="V47" s="23"/>
      <c r="W47" s="21"/>
      <c r="X47" s="21"/>
      <c r="Y47" s="24"/>
      <c r="Z47" s="25"/>
      <c r="AA47" s="25"/>
      <c r="AB47" s="1"/>
      <c r="AC47" s="21"/>
      <c r="AD47" s="1"/>
      <c r="AE47" s="1"/>
    </row>
    <row r="48" spans="1:31" ht="13">
      <c r="A48" s="2"/>
      <c r="B48" s="26" t="s">
        <v>105</v>
      </c>
      <c r="C48" s="27">
        <v>9</v>
      </c>
      <c r="D48" s="27">
        <f>IF(E48=""," ", IF(E48&gt;=Info!C$1,IF(E48&lt;=Info!D$1,1,IF(E48&gt;=Info!C$2,IF(E48&lt;=Info!D$2,2,3),3)),3))</f>
        <v>2</v>
      </c>
      <c r="E48" s="36">
        <v>45696</v>
      </c>
      <c r="F48" s="29">
        <f>IF(O48="",IF(H48="","",IF(H48=VLOOKUP(H48,Sperrtermine4,1),"Sperrdatum",IF(D48=1, IF(H48&gt;=Info!C$1,IF(H48&lt;=Info!D$1,IF(N48="","",IF(M48="","",H48)),"Zeitraum"),"Zeitraum"),IF(D48=2, IF(H48&gt;=Info!C$2,IF(H48&lt;=Info!D$2,IF(N48="","",IF(M48="","",H48)),"Zeitraum"),"Zeitraum"),IF(N48="","",IF(M48="","",H48)))))),IF(N48="","",IF(M48="","",H48)))</f>
        <v>45697</v>
      </c>
      <c r="G48" s="30">
        <f>IF(F48="Sperrdatum",VLOOKUP(H48,Sperrtermine4,2),IF(F48="Zeitraum",IF(D48=3,"ZR3",IF(D48=2,"ZR2","ZR1")),IF(N48="","",IF(M48="","",I48))))</f>
        <v>0.5</v>
      </c>
      <c r="H48" s="31">
        <v>45697</v>
      </c>
      <c r="I48" s="32">
        <v>0.5</v>
      </c>
      <c r="J48" s="27" t="str">
        <f>J9</f>
        <v>TSV Mannheim Hockey 3</v>
      </c>
      <c r="K48" s="27" t="s">
        <v>54</v>
      </c>
      <c r="L48" s="27" t="str">
        <f>J6</f>
        <v>HC Ludwigsburg 3</v>
      </c>
      <c r="M48" s="33" t="s">
        <v>60</v>
      </c>
      <c r="N48" s="33" t="s">
        <v>55</v>
      </c>
      <c r="O48" s="34"/>
      <c r="P48" s="35" t="s">
        <v>57</v>
      </c>
      <c r="Q48" s="10"/>
      <c r="R48" s="1"/>
      <c r="S48" s="1"/>
      <c r="T48" s="21"/>
      <c r="U48" s="22"/>
      <c r="V48" s="23"/>
      <c r="W48" s="21"/>
      <c r="X48" s="21"/>
      <c r="Y48" s="24"/>
      <c r="Z48" s="25"/>
      <c r="AA48" s="25"/>
      <c r="AB48" s="1"/>
      <c r="AC48" s="21"/>
      <c r="AD48" s="1"/>
      <c r="AE48" s="1"/>
    </row>
    <row r="49" spans="1:31" ht="13">
      <c r="A49" s="2"/>
      <c r="B49" s="26" t="s">
        <v>106</v>
      </c>
      <c r="C49" s="27">
        <v>9</v>
      </c>
      <c r="D49" s="27">
        <f>IF(E49=""," ", IF(E49&gt;=Info!C$1,IF(E49&lt;=Info!D$1,1,IF(E49&gt;=Info!C$2,IF(E49&lt;=Info!D$2,2,3),3)),3))</f>
        <v>2</v>
      </c>
      <c r="E49" s="36">
        <v>45696</v>
      </c>
      <c r="F49" s="29">
        <f>IF(O49="",IF(H49="","",IF(H49=VLOOKUP(H49,Sperrtermine4,1),"Sperrdatum",IF(D49=1, IF(H49&gt;=Info!C$1,IF(H49&lt;=Info!D$1,IF(N49="","",IF(M49="","",H49)),"Zeitraum"),"Zeitraum"),IF(D49=2, IF(H49&gt;=Info!C$2,IF(H49&lt;=Info!D$2,IF(N49="","",IF(M49="","",H49)),"Zeitraum"),"Zeitraum"),IF(N49="","",IF(M49="","",H49)))))),IF(N49="","",IF(M49="","",H49)))</f>
        <v>45697</v>
      </c>
      <c r="G49" s="30">
        <f>IF(F49="Sperrdatum",VLOOKUP(H49,Sperrtermine4,2),IF(F49="Zeitraum",IF(D49=3,"ZR3",IF(D49=2,"ZR2","ZR1")),IF(N49="","",IF(M49="","",I49))))</f>
        <v>0.45833333333333331</v>
      </c>
      <c r="H49" s="31">
        <v>45697</v>
      </c>
      <c r="I49" s="32">
        <v>0.45833333333333331</v>
      </c>
      <c r="J49" s="27" t="str">
        <f>J7</f>
        <v>VfB Stuttgart</v>
      </c>
      <c r="K49" s="27" t="s">
        <v>54</v>
      </c>
      <c r="L49" s="27" t="str">
        <f>J10</f>
        <v>1. FC Normania Gmünd</v>
      </c>
      <c r="M49" s="33" t="s">
        <v>56</v>
      </c>
      <c r="N49" s="33" t="s">
        <v>62</v>
      </c>
      <c r="O49" s="34"/>
      <c r="P49" s="35" t="s">
        <v>57</v>
      </c>
      <c r="Q49" s="10"/>
      <c r="R49" s="39"/>
      <c r="S49" s="1"/>
      <c r="T49" s="21"/>
      <c r="U49" s="22"/>
      <c r="V49" s="23"/>
      <c r="W49" s="21"/>
      <c r="X49" s="21"/>
      <c r="Y49" s="24"/>
      <c r="Z49" s="25"/>
      <c r="AA49" s="25"/>
      <c r="AB49" s="1"/>
      <c r="AC49" s="21"/>
      <c r="AD49" s="1"/>
      <c r="AE49" s="1"/>
    </row>
    <row r="50" spans="1:31" ht="13">
      <c r="A50" s="2"/>
      <c r="B50" s="26" t="s">
        <v>107</v>
      </c>
      <c r="C50" s="27">
        <v>9</v>
      </c>
      <c r="D50" s="27">
        <f>IF(E50=""," ", IF(E50&gt;=Info!C$1,IF(E50&lt;=Info!D$1,1,IF(E50&gt;=Info!C$2,IF(E50&lt;=Info!D$2,2,3),3)),3))</f>
        <v>2</v>
      </c>
      <c r="E50" s="36">
        <v>45696</v>
      </c>
      <c r="F50" s="29">
        <f>IF(O50="",IF(H50="","",IF(H50=VLOOKUP(H50,Sperrtermine4,1),"Sperrdatum",IF(D50=1, IF(H50&gt;=Info!C$1,IF(H50&lt;=Info!D$1,IF(N50="","",IF(M50="","",H50)),"Zeitraum"),"Zeitraum"),IF(D50=2, IF(H50&gt;=Info!C$2,IF(H50&lt;=Info!D$2,IF(N50="","",IF(M50="","",H50)),"Zeitraum"),"Zeitraum"),IF(N50="","",IF(M50="","",H50)))))),IF(N50="","",IF(M50="","",H50)))</f>
        <v>45703</v>
      </c>
      <c r="G50" s="30">
        <f>IF(F50="Sperrdatum",VLOOKUP(H50,Sperrtermine4,2),IF(F50="Zeitraum",IF(D50=3,"ZR3",IF(D50=2,"ZR2","ZR1")),IF(N50="","",IF(M50="","",I50))))</f>
        <v>0.58333333333333337</v>
      </c>
      <c r="H50" s="31">
        <v>45703</v>
      </c>
      <c r="I50" s="32">
        <v>0.58333333333333337</v>
      </c>
      <c r="J50" s="27" t="str">
        <f>J11</f>
        <v>FT Freiburg</v>
      </c>
      <c r="K50" s="27" t="s">
        <v>54</v>
      </c>
      <c r="L50" s="27" t="str">
        <f>J8</f>
        <v>Karlsruher TV</v>
      </c>
      <c r="M50" s="33" t="s">
        <v>63</v>
      </c>
      <c r="N50" s="33" t="s">
        <v>59</v>
      </c>
      <c r="O50" s="34" t="s">
        <v>69</v>
      </c>
      <c r="P50" s="35" t="s">
        <v>57</v>
      </c>
      <c r="Q50" s="10"/>
      <c r="R50" s="39"/>
      <c r="S50" s="1"/>
      <c r="T50" s="21"/>
      <c r="U50" s="22"/>
      <c r="V50" s="23"/>
      <c r="W50" s="21"/>
      <c r="X50" s="21"/>
      <c r="Y50" s="24"/>
      <c r="Z50" s="25"/>
      <c r="AA50" s="25"/>
      <c r="AB50" s="1"/>
      <c r="AC50" s="21"/>
      <c r="AD50" s="1"/>
      <c r="AE50" s="1"/>
    </row>
    <row r="51" spans="1:31" ht="13">
      <c r="A51" s="2"/>
      <c r="B51" s="78" t="s">
        <v>108</v>
      </c>
      <c r="C51" s="76"/>
      <c r="D51" s="76"/>
      <c r="E51" s="76"/>
      <c r="F51" s="76"/>
      <c r="G51" s="76"/>
      <c r="H51" s="76"/>
      <c r="I51" s="76"/>
      <c r="J51" s="79">
        <v>45711</v>
      </c>
      <c r="K51" s="76"/>
      <c r="L51" s="76"/>
      <c r="M51" s="75"/>
      <c r="N51" s="76"/>
      <c r="O51" s="76"/>
      <c r="P51" s="77"/>
      <c r="Q51" s="10"/>
      <c r="R51" s="39"/>
      <c r="S51" s="1"/>
      <c r="T51" s="21"/>
      <c r="U51" s="22"/>
      <c r="V51" s="23"/>
      <c r="W51" s="21"/>
      <c r="X51" s="21"/>
      <c r="Y51" s="24"/>
      <c r="Z51" s="25"/>
      <c r="AA51" s="25"/>
      <c r="AB51" s="1"/>
      <c r="AC51" s="21"/>
      <c r="AD51" s="1"/>
      <c r="AE51" s="1"/>
    </row>
    <row r="52" spans="1:31" ht="13">
      <c r="A52" s="2"/>
      <c r="B52" s="26" t="s">
        <v>109</v>
      </c>
      <c r="C52" s="27">
        <v>10</v>
      </c>
      <c r="D52" s="27">
        <f>IF(E52=""," ", IF(E52&gt;=Info!C$1,IF(E52&lt;=Info!D$1,1,IF(E52&gt;=Info!C$2,IF(E52&lt;=Info!D$2,2,3),3)),3))</f>
        <v>2</v>
      </c>
      <c r="E52" s="36">
        <v>45711</v>
      </c>
      <c r="F52" s="40">
        <v>45711</v>
      </c>
      <c r="G52" s="41">
        <v>0.58333333333333337</v>
      </c>
      <c r="H52" s="42"/>
      <c r="I52" s="43"/>
      <c r="J52" s="27" t="str">
        <f>J6</f>
        <v>HC Ludwigsburg 3</v>
      </c>
      <c r="K52" s="27" t="s">
        <v>54</v>
      </c>
      <c r="L52" s="27" t="str">
        <f>J11</f>
        <v>FT Freiburg</v>
      </c>
      <c r="M52" s="33" t="s">
        <v>55</v>
      </c>
      <c r="N52" s="33" t="s">
        <v>63</v>
      </c>
      <c r="O52" s="34"/>
      <c r="P52" s="35" t="s">
        <v>57</v>
      </c>
      <c r="Q52" s="10"/>
      <c r="R52" s="39"/>
      <c r="S52" s="1"/>
      <c r="T52" s="21"/>
      <c r="U52" s="22"/>
      <c r="V52" s="23"/>
      <c r="W52" s="21"/>
      <c r="X52" s="21"/>
      <c r="Y52" s="24"/>
      <c r="Z52" s="25"/>
      <c r="AA52" s="25"/>
      <c r="AB52" s="1"/>
      <c r="AC52" s="21"/>
      <c r="AD52" s="1"/>
      <c r="AE52" s="1"/>
    </row>
    <row r="53" spans="1:31" ht="13">
      <c r="A53" s="2"/>
      <c r="B53" s="26" t="s">
        <v>110</v>
      </c>
      <c r="C53" s="27">
        <v>10</v>
      </c>
      <c r="D53" s="27">
        <f>IF(E53=""," ", IF(E53&gt;=Info!C$1,IF(E53&lt;=Info!D$1,1,IF(E53&gt;=Info!C$2,IF(E53&lt;=Info!D$2,2,3),3)),3))</f>
        <v>2</v>
      </c>
      <c r="E53" s="36">
        <v>45711</v>
      </c>
      <c r="F53" s="44">
        <v>45711</v>
      </c>
      <c r="G53" s="45">
        <v>0.58333333333333337</v>
      </c>
      <c r="H53" s="42"/>
      <c r="I53" s="43"/>
      <c r="J53" s="27" t="str">
        <f>J9</f>
        <v>TSV Mannheim Hockey 3</v>
      </c>
      <c r="K53" s="27" t="s">
        <v>54</v>
      </c>
      <c r="L53" s="27" t="str">
        <f>J7</f>
        <v>VfB Stuttgart</v>
      </c>
      <c r="M53" s="33" t="s">
        <v>60</v>
      </c>
      <c r="N53" s="33" t="s">
        <v>56</v>
      </c>
      <c r="O53" s="34"/>
      <c r="P53" s="35" t="s">
        <v>57</v>
      </c>
      <c r="Q53" s="10"/>
      <c r="R53" s="39"/>
      <c r="S53" s="1"/>
      <c r="T53" s="21"/>
      <c r="U53" s="22"/>
      <c r="V53" s="23"/>
      <c r="W53" s="21"/>
      <c r="X53" s="21"/>
      <c r="Y53" s="24"/>
      <c r="Z53" s="25"/>
      <c r="AA53" s="25"/>
      <c r="AB53" s="1"/>
      <c r="AC53" s="21"/>
      <c r="AD53" s="1"/>
      <c r="AE53" s="1"/>
    </row>
    <row r="54" spans="1:31" ht="13">
      <c r="A54" s="2"/>
      <c r="B54" s="46" t="s">
        <v>111</v>
      </c>
      <c r="C54" s="47">
        <v>10</v>
      </c>
      <c r="D54" s="47">
        <f>IF(E54=""," ", IF(E54&gt;=Info!C$1,IF(E54&lt;=Info!D$1,1,IF(E54&gt;=Info!C$2,IF(E54&lt;=Info!D$2,2,3),3)),3))</f>
        <v>2</v>
      </c>
      <c r="E54" s="48">
        <v>45711</v>
      </c>
      <c r="F54" s="49">
        <v>45711</v>
      </c>
      <c r="G54" s="50">
        <v>0.58333333333333337</v>
      </c>
      <c r="H54" s="51"/>
      <c r="I54" s="52"/>
      <c r="J54" s="47" t="str">
        <f>J8</f>
        <v>Karlsruher TV</v>
      </c>
      <c r="K54" s="47" t="s">
        <v>54</v>
      </c>
      <c r="L54" s="47" t="str">
        <f>J10</f>
        <v>1. FC Normania Gmünd</v>
      </c>
      <c r="M54" s="53" t="s">
        <v>59</v>
      </c>
      <c r="N54" s="53" t="s">
        <v>62</v>
      </c>
      <c r="O54" s="54"/>
      <c r="P54" s="55" t="s">
        <v>57</v>
      </c>
      <c r="Q54" s="10"/>
      <c r="R54" s="1"/>
      <c r="S54" s="1"/>
      <c r="T54" s="21"/>
      <c r="U54" s="22"/>
      <c r="V54" s="23"/>
      <c r="W54" s="21"/>
      <c r="X54" s="21"/>
      <c r="Y54" s="24"/>
      <c r="Z54" s="25"/>
      <c r="AA54" s="25"/>
      <c r="AB54" s="1"/>
      <c r="AC54" s="21"/>
      <c r="AD54" s="1"/>
      <c r="AE54" s="1"/>
    </row>
    <row r="55" spans="1:31" ht="13">
      <c r="A55" s="1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">
      <c r="A56" s="1"/>
      <c r="B56" s="1"/>
      <c r="C56" s="1"/>
      <c r="D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">
      <c r="B57" s="58" t="s">
        <v>43</v>
      </c>
      <c r="E57" s="9" t="s">
        <v>112</v>
      </c>
      <c r="J57" s="59" t="str">
        <f>Info!A1</f>
        <v>Zeitraum 1</v>
      </c>
      <c r="K57" s="60"/>
      <c r="L57" s="61" t="str">
        <f>Info!B1</f>
        <v>vor Weihnachten</v>
      </c>
      <c r="M57" s="62">
        <f>Info!C1</f>
        <v>45611</v>
      </c>
      <c r="N57" s="63">
        <f>Info!D1</f>
        <v>45648</v>
      </c>
    </row>
    <row r="58" spans="1:31" ht="13">
      <c r="B58" s="58" t="s">
        <v>44</v>
      </c>
      <c r="E58" s="9" t="s">
        <v>113</v>
      </c>
      <c r="J58" s="64" t="str">
        <f>Info!A2</f>
        <v>Zeitraum 2</v>
      </c>
      <c r="K58" s="65"/>
      <c r="L58" s="66" t="str">
        <f>Info!B2</f>
        <v>nach Weihnachten</v>
      </c>
      <c r="M58" s="67">
        <f>Info!C2</f>
        <v>45659</v>
      </c>
      <c r="N58" s="68">
        <f>Info!D2</f>
        <v>45711</v>
      </c>
    </row>
    <row r="59" spans="1:31" ht="13">
      <c r="B59" s="58" t="s">
        <v>46</v>
      </c>
      <c r="E59" s="9" t="s">
        <v>114</v>
      </c>
    </row>
    <row r="60" spans="1:31" ht="13">
      <c r="B60" s="69"/>
      <c r="E60" s="9" t="s">
        <v>115</v>
      </c>
      <c r="J60" s="1" t="s">
        <v>116</v>
      </c>
      <c r="K60" s="1"/>
      <c r="L60" s="1" t="s">
        <v>117</v>
      </c>
      <c r="M60" s="70" t="s">
        <v>118</v>
      </c>
    </row>
    <row r="61" spans="1:31" ht="13">
      <c r="C61" s="22"/>
      <c r="D61" s="22"/>
      <c r="M61" s="71"/>
    </row>
    <row r="62" spans="1:31" ht="13">
      <c r="C62" s="22"/>
      <c r="D62" s="22"/>
      <c r="E62" s="71"/>
    </row>
  </sheetData>
  <mergeCells count="55">
    <mergeCell ref="B51:I51"/>
    <mergeCell ref="J51:L51"/>
    <mergeCell ref="M51:P51"/>
    <mergeCell ref="B19:I19"/>
    <mergeCell ref="J19:L19"/>
    <mergeCell ref="M19:P19"/>
    <mergeCell ref="B23:I23"/>
    <mergeCell ref="J23:L23"/>
    <mergeCell ref="M23:P23"/>
    <mergeCell ref="A12:Q12"/>
    <mergeCell ref="A13:Q13"/>
    <mergeCell ref="J14:L14"/>
    <mergeCell ref="J15:L15"/>
    <mergeCell ref="M15:P15"/>
    <mergeCell ref="B15:I15"/>
    <mergeCell ref="O7:P7"/>
    <mergeCell ref="M8:N8"/>
    <mergeCell ref="O8:P8"/>
    <mergeCell ref="M9:N9"/>
    <mergeCell ref="M11:N11"/>
    <mergeCell ref="O11:P11"/>
    <mergeCell ref="B6:D6"/>
    <mergeCell ref="B7:D7"/>
    <mergeCell ref="B8:D8"/>
    <mergeCell ref="B11:D11"/>
    <mergeCell ref="A1:Q1"/>
    <mergeCell ref="A3:Q3"/>
    <mergeCell ref="A4:Q4"/>
    <mergeCell ref="B5:D5"/>
    <mergeCell ref="F5:I5"/>
    <mergeCell ref="O5:P5"/>
    <mergeCell ref="O6:P6"/>
    <mergeCell ref="O9:P9"/>
    <mergeCell ref="O10:P10"/>
    <mergeCell ref="M5:N5"/>
    <mergeCell ref="M6:N6"/>
    <mergeCell ref="M7:N7"/>
    <mergeCell ref="J47:L47"/>
    <mergeCell ref="M47:P47"/>
    <mergeCell ref="B39:I39"/>
    <mergeCell ref="J39:L39"/>
    <mergeCell ref="M39:P39"/>
    <mergeCell ref="B43:I43"/>
    <mergeCell ref="J43:L43"/>
    <mergeCell ref="M43:P43"/>
    <mergeCell ref="B47:I47"/>
    <mergeCell ref="J35:L35"/>
    <mergeCell ref="M35:P35"/>
    <mergeCell ref="B27:I27"/>
    <mergeCell ref="J27:L27"/>
    <mergeCell ref="M27:P27"/>
    <mergeCell ref="B31:I31"/>
    <mergeCell ref="J31:L31"/>
    <mergeCell ref="M31:P31"/>
    <mergeCell ref="B35:I35"/>
  </mergeCells>
  <conditionalFormatting sqref="A1:Q1">
    <cfRule type="notContainsBlanks" dxfId="20" priority="12">
      <formula>LEN(TRIM(A1))&gt;0</formula>
    </cfRule>
  </conditionalFormatting>
  <conditionalFormatting sqref="D16:D18 D20:D22 D24:D26 D28:D30 D32:D34 D36:D38 D40:D42 D44:D46 D48:D50 D52:D54">
    <cfRule type="containsText" dxfId="19" priority="7" operator="containsText" text="1">
      <formula>NOT(ISERROR(SEARCH(("1"),(D16))))</formula>
    </cfRule>
    <cfRule type="containsText" dxfId="18" priority="8" operator="containsText" text="3">
      <formula>NOT(ISERROR(SEARCH(("3"),(D16))))</formula>
    </cfRule>
    <cfRule type="containsText" dxfId="17" priority="9" operator="containsText" text="2">
      <formula>NOT(ISERROR(SEARCH(("2"),(D16))))</formula>
    </cfRule>
  </conditionalFormatting>
  <conditionalFormatting sqref="F16:F18 F20:F22 F24:F26 F28:F30 F32:F34 F36:F38 F40:F42 F44:F46 F48:F50 F52:F54">
    <cfRule type="containsText" dxfId="16" priority="1" operator="containsText" text="Sperrdatum">
      <formula>NOT(ISERROR(SEARCH(("Sperrdatum"),(F16))))</formula>
    </cfRule>
    <cfRule type="containsText" dxfId="15" priority="3" operator="containsText" text="Zeitraum">
      <formula>NOT(ISERROR(SEARCH(("Zeitraum"),(F16))))</formula>
    </cfRule>
  </conditionalFormatting>
  <conditionalFormatting sqref="F16:F18 F20:F22 F24:F26 F28:F30 F32:F34 F36:F38 F40:F42 F44:F46 F48:F50">
    <cfRule type="expression" dxfId="14" priority="10">
      <formula>F16&gt;45597</formula>
    </cfRule>
  </conditionalFormatting>
  <conditionalFormatting sqref="G16:G18 G20:G22 G24:G26 G28:G30 G32:G34 G36:G38 G40:G42 G44:G46 G48:G50 G52:G54">
    <cfRule type="expression" dxfId="13" priority="2">
      <formula>IF(F16="Sperrdatum",1,0)</formula>
    </cfRule>
    <cfRule type="containsText" dxfId="12" priority="4" operator="containsText" text="ZR1">
      <formula>NOT(ISERROR(SEARCH(("ZR1"),(G16))))</formula>
    </cfRule>
    <cfRule type="containsText" dxfId="11" priority="5" operator="containsText" text="ZR2">
      <formula>NOT(ISERROR(SEARCH(("ZR2"),(G16))))</formula>
    </cfRule>
    <cfRule type="containsText" dxfId="10" priority="6" operator="containsText" text="ZR3">
      <formula>NOT(ISERROR(SEARCH(("ZR3"),(G16))))</formula>
    </cfRule>
  </conditionalFormatting>
  <conditionalFormatting sqref="G16:G18 G20:G22 G24:G26 G28:G30 G32:G34 G36:G38 G40:G42 G44:G46 G48:G50">
    <cfRule type="expression" dxfId="9" priority="11">
      <formula>F16</formula>
    </cfRule>
  </conditionalFormatting>
  <dataValidations count="2">
    <dataValidation type="custom" allowBlank="1" showDropDown="1" showInputMessage="1" showErrorMessage="1" prompt="Bitte ein Datum eingeben." sqref="H16:H18 H20:H22 H24:H26 H28:H30 H32:H34 H36:H38 H40:H42 H44:H46 H48:H50 H52:H54" xr:uid="{00000000-0002-0000-0000-000000000000}">
      <formula1>OR(NOT(ISERROR(DATEVALUE(H16))), AND(ISNUMBER(H16), LEFT(CELL("format", H16))="D"))</formula1>
    </dataValidation>
    <dataValidation type="custom" allowBlank="1" showDropDown="1" showInputMessage="1" showErrorMessage="1" prompt="Geben Sie eine gültige E-Mail-Adresse ein." sqref="M6:M9 M10:N10 M11" xr:uid="{00000000-0002-0000-0000-000001000000}">
      <formula1>IFERROR(ISEMAIL(M6), TRUE)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00"/>
    <outlinePr summaryBelow="0" summaryRight="0"/>
    <pageSetUpPr fitToPage="1"/>
  </sheetPr>
  <dimension ref="A1:AE30"/>
  <sheetViews>
    <sheetView workbookViewId="0"/>
  </sheetViews>
  <sheetFormatPr baseColWidth="10" defaultColWidth="12.6640625" defaultRowHeight="15.75" customHeight="1"/>
  <cols>
    <col min="1" max="1" width="2" customWidth="1"/>
    <col min="2" max="2" width="5.1640625" customWidth="1"/>
    <col min="3" max="4" width="3.1640625" customWidth="1"/>
    <col min="5" max="6" width="10.6640625" customWidth="1"/>
    <col min="7" max="7" width="6.33203125" customWidth="1"/>
    <col min="8" max="8" width="10.6640625" customWidth="1"/>
    <col min="9" max="9" width="6.33203125" customWidth="1"/>
    <col min="10" max="10" width="25.1640625" customWidth="1"/>
    <col min="11" max="11" width="2.6640625" customWidth="1"/>
    <col min="12" max="12" width="25.1640625" customWidth="1"/>
    <col min="13" max="14" width="18.83203125" customWidth="1"/>
    <col min="15" max="15" width="3.1640625" customWidth="1"/>
    <col min="16" max="16" width="10.6640625" customWidth="1"/>
    <col min="17" max="17" width="2" customWidth="1"/>
    <col min="25" max="25" width="19.1640625" customWidth="1"/>
  </cols>
  <sheetData>
    <row r="1" spans="1:31" ht="15.75" customHeigh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2"/>
      <c r="B2" s="3" t="s">
        <v>0</v>
      </c>
      <c r="C2" s="3"/>
      <c r="D2" s="3"/>
      <c r="E2" s="3"/>
      <c r="F2" s="3"/>
      <c r="G2" s="4" t="s">
        <v>1</v>
      </c>
      <c r="H2" s="5" t="s">
        <v>2</v>
      </c>
      <c r="I2" s="6" t="s">
        <v>3</v>
      </c>
      <c r="J2" s="4" t="s">
        <v>119</v>
      </c>
      <c r="L2" s="6" t="s">
        <v>5</v>
      </c>
      <c r="M2" s="4" t="s">
        <v>6</v>
      </c>
      <c r="N2" s="7">
        <v>45461</v>
      </c>
      <c r="O2" s="3"/>
      <c r="P2" s="3" t="s">
        <v>7</v>
      </c>
      <c r="Q2" s="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85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87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2"/>
      <c r="B5" s="80" t="s">
        <v>8</v>
      </c>
      <c r="C5" s="81"/>
      <c r="D5" s="81"/>
      <c r="E5" s="3"/>
      <c r="F5" s="88" t="s">
        <v>9</v>
      </c>
      <c r="G5" s="81"/>
      <c r="H5" s="81"/>
      <c r="I5" s="81"/>
      <c r="J5" s="1" t="s">
        <v>10</v>
      </c>
      <c r="K5" s="1"/>
      <c r="L5" s="3" t="s">
        <v>11</v>
      </c>
      <c r="M5" s="80" t="s">
        <v>12</v>
      </c>
      <c r="N5" s="81"/>
      <c r="O5" s="80" t="s">
        <v>13</v>
      </c>
      <c r="P5" s="81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2"/>
      <c r="B6" s="80" t="s">
        <v>14</v>
      </c>
      <c r="C6" s="81"/>
      <c r="D6" s="81"/>
      <c r="E6" s="1"/>
      <c r="F6" s="11" t="s">
        <v>15</v>
      </c>
      <c r="G6" s="5">
        <v>6</v>
      </c>
      <c r="H6" s="5"/>
      <c r="I6" s="1">
        <v>1</v>
      </c>
      <c r="J6" s="12" t="s">
        <v>120</v>
      </c>
      <c r="K6" s="13" t="s">
        <v>17</v>
      </c>
      <c r="L6" s="12" t="s">
        <v>121</v>
      </c>
      <c r="M6" s="89"/>
      <c r="N6" s="81"/>
      <c r="O6" s="89"/>
      <c r="P6" s="81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2"/>
      <c r="B7" s="80"/>
      <c r="C7" s="81"/>
      <c r="D7" s="81"/>
      <c r="E7" s="3"/>
      <c r="F7" s="1"/>
      <c r="G7" s="1"/>
      <c r="H7" s="1"/>
      <c r="I7" s="1">
        <v>2</v>
      </c>
      <c r="J7" s="12" t="s">
        <v>122</v>
      </c>
      <c r="K7" s="13" t="s">
        <v>20</v>
      </c>
      <c r="L7" s="12" t="s">
        <v>123</v>
      </c>
      <c r="M7" s="89"/>
      <c r="N7" s="81"/>
      <c r="O7" s="89"/>
      <c r="P7" s="81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2"/>
      <c r="B8" s="80" t="s">
        <v>23</v>
      </c>
      <c r="C8" s="81"/>
      <c r="D8" s="81"/>
      <c r="F8" s="1"/>
      <c r="G8" s="1"/>
      <c r="H8" s="1"/>
      <c r="I8" s="1">
        <v>3</v>
      </c>
      <c r="J8" s="12" t="s">
        <v>124</v>
      </c>
      <c r="K8" s="15" t="s">
        <v>25</v>
      </c>
      <c r="L8" s="1" t="s">
        <v>125</v>
      </c>
      <c r="M8" s="89"/>
      <c r="N8" s="81"/>
      <c r="O8" s="89"/>
      <c r="P8" s="81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"/>
      <c r="B9" s="3"/>
      <c r="C9" s="3"/>
      <c r="D9" s="3"/>
      <c r="F9" s="1"/>
      <c r="G9" s="1"/>
      <c r="H9" s="1"/>
      <c r="I9" s="1">
        <v>4</v>
      </c>
      <c r="J9" s="12" t="s">
        <v>126</v>
      </c>
      <c r="K9" s="13" t="s">
        <v>29</v>
      </c>
      <c r="L9" s="1" t="s">
        <v>127</v>
      </c>
      <c r="M9" s="89"/>
      <c r="N9" s="81"/>
      <c r="O9" s="89"/>
      <c r="P9" s="81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2"/>
      <c r="B10" s="3"/>
      <c r="C10" s="3"/>
      <c r="D10" s="3"/>
      <c r="F10" s="1"/>
      <c r="G10" s="1"/>
      <c r="H10" s="1"/>
      <c r="I10" s="1">
        <v>5</v>
      </c>
      <c r="J10" s="12" t="s">
        <v>128</v>
      </c>
      <c r="K10" s="15" t="s">
        <v>33</v>
      </c>
      <c r="L10" s="1" t="s">
        <v>38</v>
      </c>
      <c r="M10" s="89"/>
      <c r="N10" s="81"/>
      <c r="O10" s="89"/>
      <c r="P10" s="81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"/>
      <c r="B11" s="80"/>
      <c r="C11" s="81"/>
      <c r="D11" s="81"/>
      <c r="F11" s="1"/>
      <c r="G11" s="1"/>
      <c r="H11" s="1"/>
      <c r="I11" s="1">
        <v>6</v>
      </c>
      <c r="J11" s="12" t="s">
        <v>129</v>
      </c>
      <c r="K11" s="13" t="s">
        <v>37</v>
      </c>
      <c r="L11" s="1" t="s">
        <v>130</v>
      </c>
      <c r="M11" s="89"/>
      <c r="N11" s="81"/>
      <c r="O11" s="89"/>
      <c r="P11" s="81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85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6"/>
      <c r="R13" s="1"/>
    </row>
    <row r="14" spans="1:31" ht="15.75" customHeight="1">
      <c r="A14" s="2"/>
      <c r="B14" s="17" t="s">
        <v>40</v>
      </c>
      <c r="C14" s="18" t="s">
        <v>41</v>
      </c>
      <c r="D14" s="18" t="s">
        <v>42</v>
      </c>
      <c r="E14" s="18" t="s">
        <v>43</v>
      </c>
      <c r="F14" s="18" t="s">
        <v>44</v>
      </c>
      <c r="G14" s="18" t="s">
        <v>45</v>
      </c>
      <c r="H14" s="18" t="s">
        <v>46</v>
      </c>
      <c r="I14" s="18" t="s">
        <v>45</v>
      </c>
      <c r="J14" s="94" t="s">
        <v>47</v>
      </c>
      <c r="K14" s="95"/>
      <c r="L14" s="96"/>
      <c r="M14" s="18" t="s">
        <v>48</v>
      </c>
      <c r="N14" s="18" t="s">
        <v>49</v>
      </c>
      <c r="O14" s="19" t="s">
        <v>50</v>
      </c>
      <c r="P14" s="20" t="s">
        <v>51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2"/>
      <c r="B15" s="101" t="s">
        <v>52</v>
      </c>
      <c r="C15" s="98"/>
      <c r="D15" s="98"/>
      <c r="E15" s="98"/>
      <c r="F15" s="98"/>
      <c r="G15" s="98"/>
      <c r="H15" s="98"/>
      <c r="I15" s="98"/>
      <c r="J15" s="97">
        <v>45613</v>
      </c>
      <c r="K15" s="98"/>
      <c r="L15" s="98"/>
      <c r="M15" s="99"/>
      <c r="N15" s="98"/>
      <c r="O15" s="98"/>
      <c r="P15" s="100"/>
      <c r="Q15" s="10"/>
      <c r="R15" s="1"/>
      <c r="S15" s="1"/>
      <c r="T15" s="21"/>
      <c r="U15" s="22"/>
      <c r="V15" s="23"/>
      <c r="W15" s="21"/>
      <c r="X15" s="21"/>
      <c r="Y15" s="24"/>
      <c r="Z15" s="25"/>
      <c r="AA15" s="25"/>
      <c r="AB15" s="1"/>
      <c r="AC15" s="21"/>
      <c r="AD15" s="1"/>
      <c r="AE15" s="1"/>
    </row>
    <row r="16" spans="1:31" ht="15.75" customHeight="1">
      <c r="A16" s="2"/>
      <c r="B16" s="26" t="s">
        <v>131</v>
      </c>
      <c r="C16" s="27">
        <v>1</v>
      </c>
      <c r="D16" s="27">
        <f>IF(E16=""," ", IF(E16&gt;=Info!C$1,IF(E16&lt;=Info!D$1,1,IF(E16&gt;=Info!C$2,IF(E16&lt;=Info!D$2,2,3),3)),3))</f>
        <v>1</v>
      </c>
      <c r="E16" s="28">
        <v>45613</v>
      </c>
      <c r="F16" s="29" t="str">
        <f>IF(O16="",IF(H16="","",IF(H16=VLOOKUP(H16,Sperrtermine4,1),"Sperrdatum",IF(D16=1, IF(H16&gt;=Info!C$1,IF(H16&lt;=Info!D$1,IF(N16="","",IF(M16="","",H16)),"Zeitraum"),"Zeitraum"),IF(D16=2, IF(H16&gt;=Info!C$2,IF(H16&lt;=Info!D$2,IF(N16="","",IF(M16="","",H16)),"Zeitraum"),"Zeitraum"),IF(N16="","",IF(M16="","",H16)))))),IF(N16="","",IF(M16="","",H16)))</f>
        <v>Sperrdatum</v>
      </c>
      <c r="G16" s="30" t="str">
        <f>IF(F16="Sperrdatum",VLOOKUP(H16,Sperrtermine4,2),IF(F16="Zeitraum",IF(D16=3,"ZR3",IF(D16=2,"ZR2","ZR1")),IF(N16="","",IF(M16="","",I16))))</f>
        <v>SHV</v>
      </c>
      <c r="H16" s="31">
        <v>45613</v>
      </c>
      <c r="I16" s="32">
        <v>0.45833333333333331</v>
      </c>
      <c r="J16" s="27" t="str">
        <f>J6</f>
        <v>TSV Ludwigsburg</v>
      </c>
      <c r="K16" s="27" t="s">
        <v>54</v>
      </c>
      <c r="L16" s="27" t="str">
        <f>J7</f>
        <v>SSV Ulm 1846</v>
      </c>
      <c r="M16" s="33" t="s">
        <v>60</v>
      </c>
      <c r="N16" s="72" t="s">
        <v>132</v>
      </c>
      <c r="O16" s="34"/>
      <c r="P16" s="35" t="s">
        <v>57</v>
      </c>
      <c r="Q16" s="10"/>
      <c r="R16" s="1"/>
      <c r="S16" s="1"/>
      <c r="T16" s="21"/>
      <c r="U16" s="22"/>
      <c r="V16" s="23"/>
      <c r="W16" s="21"/>
      <c r="X16" s="21"/>
      <c r="Y16" s="24"/>
      <c r="Z16" s="25"/>
      <c r="AA16" s="25"/>
      <c r="AB16" s="1"/>
      <c r="AC16" s="21"/>
      <c r="AD16" s="1"/>
      <c r="AE16" s="1"/>
    </row>
    <row r="17" spans="1:31" ht="15.75" customHeight="1">
      <c r="A17" s="2"/>
      <c r="B17" s="26" t="s">
        <v>133</v>
      </c>
      <c r="C17" s="27">
        <v>1</v>
      </c>
      <c r="D17" s="27">
        <f>IF(E17=""," ", IF(E17&gt;=Info!C$1,IF(E17&lt;=Info!D$1,1,IF(E17&gt;=Info!C$2,IF(E17&lt;=Info!D$2,2,3),3)),3))</f>
        <v>1</v>
      </c>
      <c r="E17" s="36">
        <v>45613</v>
      </c>
      <c r="F17" s="73" t="str">
        <f>IF(O17="",IF(H17="","",IF(H17=VLOOKUP(H17,Sperrtermine4,1),"Sperrdatum",IF(D17=1, IF(H17&gt;=Info!C$1,IF(H17&lt;=Info!D$1,IF(N17="","",IF(M17="","",H17)),"Zeitraum"),"Zeitraum"),IF(D17=2, IF(H17&gt;=Info!C$2,IF(H17&lt;=Info!D$2,IF(N17="","",IF(M17="","",H17)),"Zeitraum"),"Zeitraum"),IF(N17="","",IF(M17="","",H17)))))),IF(N17="","",IF(M17="","",H17)))</f>
        <v/>
      </c>
      <c r="G17" s="30" t="str">
        <f>IF(F17="Sperrdatum",VLOOKUP(H17,Sperrtermine4,2),IF(F17="Zeitraum",IF(D17=3,"ZR3",IF(D17=2,"ZR2","ZR1")),IF(N17="","",IF(M17="","",I17))))</f>
        <v/>
      </c>
      <c r="H17" s="31">
        <v>45620</v>
      </c>
      <c r="I17" s="32">
        <v>0.45833333333333331</v>
      </c>
      <c r="J17" s="27" t="str">
        <f>J8</f>
        <v>Mannheimer HC 3</v>
      </c>
      <c r="K17" s="27" t="s">
        <v>54</v>
      </c>
      <c r="L17" s="27" t="str">
        <f>J9</f>
        <v>HC Tübingen</v>
      </c>
      <c r="M17" s="33" t="s">
        <v>60</v>
      </c>
      <c r="N17" s="33"/>
      <c r="O17" s="34"/>
      <c r="P17" s="35" t="s">
        <v>57</v>
      </c>
      <c r="Q17" s="10"/>
      <c r="R17" s="1"/>
      <c r="S17" s="1"/>
      <c r="T17" s="21"/>
      <c r="U17" s="22"/>
      <c r="V17" s="23"/>
      <c r="W17" s="21"/>
      <c r="X17" s="21"/>
      <c r="Y17" s="24"/>
      <c r="Z17" s="25"/>
      <c r="AA17" s="25"/>
      <c r="AB17" s="1"/>
      <c r="AC17" s="21"/>
      <c r="AD17" s="1"/>
      <c r="AE17" s="1"/>
    </row>
    <row r="18" spans="1:31" ht="15.75" customHeight="1">
      <c r="A18" s="2"/>
      <c r="B18" s="26" t="s">
        <v>134</v>
      </c>
      <c r="C18" s="27">
        <v>1</v>
      </c>
      <c r="D18" s="27">
        <f>IF(E18=""," ", IF(E18&gt;=Info!C$1,IF(E18&lt;=Info!D$1,1,IF(E18&gt;=Info!C$2,IF(E18&lt;=Info!D$2,2,3),3)),3))</f>
        <v>1</v>
      </c>
      <c r="E18" s="36">
        <v>45613</v>
      </c>
      <c r="F18" s="73">
        <f>IF(O18="",IF(H18="","",IF(H18=VLOOKUP(H18,Sperrtermine4,1),"Sperrdatum",IF(D18=1, IF(H18&gt;=Info!C$1,IF(H18&lt;=Info!D$1,IF(N18="","",IF(M18="","",H18)),"Zeitraum"),"Zeitraum"),IF(D18=2, IF(H18&gt;=Info!C$2,IF(H18&lt;=Info!D$2,IF(N18="","",IF(M18="","",H18)),"Zeitraum"),"Zeitraum"),IF(N18="","",IF(M18="","",H18)))))),IF(N18="","",IF(M18="","",H18)))</f>
        <v>45619</v>
      </c>
      <c r="G18" s="30">
        <f>IF(F18="Sperrdatum",VLOOKUP(H18,Sperrtermine4,2),IF(F18="Zeitraum",IF(D18=3,"ZR3",IF(D18=2,"ZR2","ZR1")),IF(N18="","",IF(M18="","",I18))))</f>
        <v>0.66666666666666663</v>
      </c>
      <c r="H18" s="31">
        <v>45619</v>
      </c>
      <c r="I18" s="32">
        <v>0.66666666666666663</v>
      </c>
      <c r="J18" s="27" t="str">
        <f>J10</f>
        <v>FT 1844 Freiburg 2</v>
      </c>
      <c r="K18" s="27" t="s">
        <v>54</v>
      </c>
      <c r="L18" s="27" t="str">
        <f>J11</f>
        <v>HC im TSG Heilbronn</v>
      </c>
      <c r="M18" s="33" t="s">
        <v>132</v>
      </c>
      <c r="N18" s="33" t="s">
        <v>60</v>
      </c>
      <c r="O18" s="34"/>
      <c r="P18" s="35" t="s">
        <v>57</v>
      </c>
      <c r="Q18" s="10"/>
      <c r="R18" s="1"/>
      <c r="S18" s="1"/>
      <c r="T18" s="21"/>
      <c r="U18" s="22"/>
      <c r="V18" s="23"/>
      <c r="W18" s="21"/>
      <c r="X18" s="21"/>
      <c r="Y18" s="24"/>
      <c r="Z18" s="25"/>
      <c r="AA18" s="25"/>
      <c r="AB18" s="1"/>
      <c r="AC18" s="21"/>
      <c r="AD18" s="1"/>
      <c r="AE18" s="1"/>
    </row>
    <row r="19" spans="1:31" ht="15.75" customHeight="1">
      <c r="A19" s="2"/>
      <c r="B19" s="78" t="s">
        <v>64</v>
      </c>
      <c r="C19" s="76"/>
      <c r="D19" s="76"/>
      <c r="E19" s="76"/>
      <c r="F19" s="76"/>
      <c r="G19" s="76"/>
      <c r="H19" s="76"/>
      <c r="I19" s="76"/>
      <c r="J19" s="75" t="s">
        <v>65</v>
      </c>
      <c r="K19" s="76"/>
      <c r="L19" s="76"/>
      <c r="M19" s="75"/>
      <c r="N19" s="76"/>
      <c r="O19" s="76"/>
      <c r="P19" s="77"/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2"/>
      <c r="B20" s="26" t="s">
        <v>135</v>
      </c>
      <c r="C20" s="27">
        <v>2</v>
      </c>
      <c r="D20" s="27">
        <f>IF(E20=""," ", IF(E20&gt;=Info!C$1,IF(E20&lt;=Info!D$1,1,IF(E20&gt;=Info!C$2,IF(E20&lt;=Info!D$2,2,3),3)),3))</f>
        <v>1</v>
      </c>
      <c r="E20" s="36">
        <v>45619</v>
      </c>
      <c r="F20" s="29">
        <f>IF(O20="",IF(H20="","",IF(H20=VLOOKUP(H20,Sperrtermine4,1),"Sperrdatum",IF(D20=1, IF(H20&gt;=Info!C$1,IF(H20&lt;=Info!D$1,IF(N20="","",IF(M20="","",H20)),"Zeitraum"),"Zeitraum"),IF(D20=2, IF(H20&gt;=Info!C$2,IF(H20&lt;=Info!D$2,IF(N20="","",IF(M20="","",H20)),"Zeitraum"),"Zeitraum"),IF(N20="","",IF(M20="","",H20)))))),IF(N20="","",IF(M20="","",H20)))</f>
        <v>45613</v>
      </c>
      <c r="G20" s="30">
        <f>IF(F20="Sperrdatum",VLOOKUP(H20,Sperrtermine4,2),IF(F20="Zeitraum",IF(D20=3,"ZR3",IF(D20=2,"ZR2","ZR1")),IF(N20="","",IF(M20="","",I20))))</f>
        <v>0.45833333333333331</v>
      </c>
      <c r="H20" s="31">
        <v>45613</v>
      </c>
      <c r="I20" s="32">
        <v>0.45833333333333331</v>
      </c>
      <c r="J20" s="27" t="str">
        <f>J11</f>
        <v>HC im TSG Heilbronn</v>
      </c>
      <c r="K20" s="27" t="s">
        <v>54</v>
      </c>
      <c r="L20" s="27" t="str">
        <f>J7</f>
        <v>SSV Ulm 1846</v>
      </c>
      <c r="M20" s="33" t="s">
        <v>60</v>
      </c>
      <c r="N20" s="33" t="s">
        <v>132</v>
      </c>
      <c r="O20" s="34" t="s">
        <v>69</v>
      </c>
      <c r="P20" s="35" t="s">
        <v>57</v>
      </c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2"/>
      <c r="B21" s="26" t="s">
        <v>136</v>
      </c>
      <c r="C21" s="27">
        <v>2</v>
      </c>
      <c r="D21" s="27">
        <f>IF(E21=""," ", IF(E21&gt;=Info!C$1,IF(E21&lt;=Info!D$1,1,IF(E21&gt;=Info!C$2,IF(E21&lt;=Info!D$2,2,3),3)),3))</f>
        <v>1</v>
      </c>
      <c r="E21" s="36">
        <v>45619</v>
      </c>
      <c r="F21" s="73" t="str">
        <f>IF(O21="",IF(H21="","",IF(H21=VLOOKUP(H21,Sperrtermine4,1),"Sperrdatum",IF(D21=1, IF(H21&gt;=Info!C$1,IF(H21&lt;=Info!D$1,IF(N21="","",IF(M21="","",H21)),"Zeitraum"),"Zeitraum"),IF(D21=2, IF(H21&gt;=Info!C$2,IF(H21&lt;=Info!D$2,IF(N21="","",IF(M21="","",H21)),"Zeitraum"),"Zeitraum"),IF(N21="","",IF(M21="","",H21)))))),IF(N21="","",IF(M21="","",H21)))</f>
        <v>Sperrdatum</v>
      </c>
      <c r="G21" s="30" t="str">
        <f>IF(F21="Sperrdatum",VLOOKUP(H21,Sperrtermine4,2),IF(F21="Zeitraum",IF(D21=3,"ZR3",IF(D21=2,"ZR2","ZR1")),IF(N21="","",IF(M21="","",I21))))</f>
        <v>Final 4</v>
      </c>
      <c r="H21" s="31">
        <v>45682</v>
      </c>
      <c r="I21" s="32"/>
      <c r="J21" s="27" t="str">
        <f>J8</f>
        <v>Mannheimer HC 3</v>
      </c>
      <c r="K21" s="27" t="s">
        <v>54</v>
      </c>
      <c r="L21" s="27" t="str">
        <f>J9</f>
        <v>HC Tübingen</v>
      </c>
      <c r="M21" s="33"/>
      <c r="N21" s="33"/>
      <c r="O21" s="34"/>
      <c r="P21" s="35" t="s">
        <v>57</v>
      </c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2"/>
      <c r="B22" s="26" t="s">
        <v>137</v>
      </c>
      <c r="C22" s="27">
        <v>2</v>
      </c>
      <c r="D22" s="27">
        <f>IF(E22=""," ", IF(E22&gt;=Info!C$1,IF(E22&lt;=Info!D$1,1,IF(E22&gt;=Info!C$2,IF(E22&lt;=Info!D$2,2,3),3)),3))</f>
        <v>1</v>
      </c>
      <c r="E22" s="36">
        <v>45619</v>
      </c>
      <c r="F22" s="73" t="str">
        <f>IF(O22="",IF(H22="","",IF(H22=VLOOKUP(H22,Sperrtermine4,1),"Sperrdatum",IF(D22=1, IF(H22&gt;=Info!C$1,IF(H22&lt;=Info!D$1,IF(N22="","",IF(M22="","",H22)),"Zeitraum"),"Zeitraum"),IF(D22=2, IF(H22&gt;=Info!C$2,IF(H22&lt;=Info!D$2,IF(N22="","",IF(M22="","",H22)),"Zeitraum"),"Zeitraum"),IF(N22="","",IF(M22="","",H22)))))),IF(N22="","",IF(M22="","",H22)))</f>
        <v>Sperrdatum</v>
      </c>
      <c r="G22" s="30" t="str">
        <f>IF(F22="Sperrdatum",VLOOKUP(H22,Sperrtermine4,2),IF(F22="Zeitraum",IF(D22=3,"ZR3",IF(D22=2,"ZR2","ZR1")),IF(N22="","",IF(M22="","",I22))))</f>
        <v>SDM m</v>
      </c>
      <c r="H22" s="31">
        <v>45703</v>
      </c>
      <c r="I22" s="32"/>
      <c r="J22" s="27" t="str">
        <f>J10</f>
        <v>FT 1844 Freiburg 2</v>
      </c>
      <c r="K22" s="27" t="s">
        <v>54</v>
      </c>
      <c r="L22" s="27" t="str">
        <f>J11</f>
        <v>HC im TSG Heilbronn</v>
      </c>
      <c r="M22" s="33"/>
      <c r="N22" s="33"/>
      <c r="O22" s="34"/>
      <c r="P22" s="35" t="s">
        <v>57</v>
      </c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/>
      <c r="B24" s="1"/>
      <c r="C24" s="1"/>
      <c r="D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B25" s="58" t="s">
        <v>43</v>
      </c>
      <c r="E25" s="9" t="s">
        <v>112</v>
      </c>
      <c r="J25" s="59" t="str">
        <f>Info!A1</f>
        <v>Zeitraum 1</v>
      </c>
      <c r="K25" s="60"/>
      <c r="L25" s="61" t="str">
        <f>Info!B1</f>
        <v>vor Weihnachten</v>
      </c>
      <c r="M25" s="62">
        <f>Info!C1</f>
        <v>45611</v>
      </c>
      <c r="N25" s="63">
        <f>Info!D1</f>
        <v>45648</v>
      </c>
    </row>
    <row r="26" spans="1:31" ht="15.75" customHeight="1">
      <c r="B26" s="58" t="s">
        <v>44</v>
      </c>
      <c r="E26" s="9" t="s">
        <v>113</v>
      </c>
      <c r="J26" s="64" t="str">
        <f>Info!A2</f>
        <v>Zeitraum 2</v>
      </c>
      <c r="K26" s="65"/>
      <c r="L26" s="66" t="str">
        <f>Info!B2</f>
        <v>nach Weihnachten</v>
      </c>
      <c r="M26" s="67">
        <f>Info!C2</f>
        <v>45659</v>
      </c>
      <c r="N26" s="68">
        <f>Info!D2</f>
        <v>45711</v>
      </c>
    </row>
    <row r="27" spans="1:31" ht="15.75" customHeight="1">
      <c r="B27" s="58" t="s">
        <v>46</v>
      </c>
      <c r="E27" s="9" t="s">
        <v>114</v>
      </c>
    </row>
    <row r="28" spans="1:31" ht="15.75" customHeight="1">
      <c r="B28" s="69"/>
      <c r="E28" s="9" t="s">
        <v>115</v>
      </c>
      <c r="M28" s="71"/>
    </row>
    <row r="29" spans="1:31" ht="15.75" customHeight="1">
      <c r="C29" s="22"/>
      <c r="D29" s="22"/>
      <c r="M29" s="71"/>
    </row>
    <row r="30" spans="1:31" ht="15.75" customHeight="1">
      <c r="C30" s="22"/>
      <c r="D30" s="22"/>
      <c r="E30" s="71"/>
    </row>
  </sheetData>
  <mergeCells count="32">
    <mergeCell ref="B15:I15"/>
    <mergeCell ref="B19:I19"/>
    <mergeCell ref="J19:L19"/>
    <mergeCell ref="M19:P19"/>
    <mergeCell ref="O10:P10"/>
    <mergeCell ref="O11:P11"/>
    <mergeCell ref="A12:Q12"/>
    <mergeCell ref="A13:Q13"/>
    <mergeCell ref="J14:L14"/>
    <mergeCell ref="J15:L15"/>
    <mergeCell ref="M15:P15"/>
    <mergeCell ref="M7:N7"/>
    <mergeCell ref="O7:P7"/>
    <mergeCell ref="M8:N8"/>
    <mergeCell ref="O8:P8"/>
    <mergeCell ref="O9:P9"/>
    <mergeCell ref="B6:D6"/>
    <mergeCell ref="B7:D7"/>
    <mergeCell ref="B8:D8"/>
    <mergeCell ref="B11:D11"/>
    <mergeCell ref="A1:Q1"/>
    <mergeCell ref="A3:Q3"/>
    <mergeCell ref="A4:Q4"/>
    <mergeCell ref="B5:D5"/>
    <mergeCell ref="F5:I5"/>
    <mergeCell ref="O5:P5"/>
    <mergeCell ref="O6:P6"/>
    <mergeCell ref="M9:N9"/>
    <mergeCell ref="M10:N10"/>
    <mergeCell ref="M11:N11"/>
    <mergeCell ref="M5:N5"/>
    <mergeCell ref="M6:N6"/>
  </mergeCells>
  <conditionalFormatting sqref="D16:D18 D20:D22">
    <cfRule type="containsText" dxfId="8" priority="7" operator="containsText" text="1">
      <formula>NOT(ISERROR(SEARCH(("1"),(D16))))</formula>
    </cfRule>
    <cfRule type="containsText" dxfId="7" priority="8" operator="containsText" text="2">
      <formula>NOT(ISERROR(SEARCH(("2"),(D16))))</formula>
    </cfRule>
    <cfRule type="containsText" dxfId="6" priority="9" operator="containsText" text="3">
      <formula>NOT(ISERROR(SEARCH(("3"),(D16))))</formula>
    </cfRule>
  </conditionalFormatting>
  <conditionalFormatting sqref="F16:F18 F20:F22">
    <cfRule type="containsText" dxfId="5" priority="1" operator="containsText" text="Sperrdatum">
      <formula>NOT(ISERROR(SEARCH(("Sperrdatum"),(F16))))</formula>
    </cfRule>
    <cfRule type="containsText" dxfId="4" priority="3" operator="containsText" text="Zeitraum">
      <formula>NOT(ISERROR(SEARCH(("Zeitraum"),(F16))))</formula>
    </cfRule>
  </conditionalFormatting>
  <conditionalFormatting sqref="G16:G18 G20:G22">
    <cfRule type="expression" dxfId="3" priority="2">
      <formula>IF(F16="Sperrdatum",1,0)</formula>
    </cfRule>
    <cfRule type="containsText" dxfId="2" priority="4" operator="containsText" text="ZR1">
      <formula>NOT(ISERROR(SEARCH(("ZR1"),(G16))))</formula>
    </cfRule>
    <cfRule type="containsText" dxfId="1" priority="5" operator="containsText" text="ZR2">
      <formula>NOT(ISERROR(SEARCH(("ZR2"),(G16))))</formula>
    </cfRule>
    <cfRule type="containsText" dxfId="0" priority="6" operator="containsText" text="ZR3">
      <formula>NOT(ISERROR(SEARCH(("ZR3"),(G16))))</formula>
    </cfRule>
  </conditionalFormatting>
  <dataValidations count="1">
    <dataValidation type="custom" allowBlank="1" showDropDown="1" showInputMessage="1" showErrorMessage="1" prompt="Bitte ein Datum eingeben." sqref="H16:H18 H20:H22" xr:uid="{00000000-0002-0000-0100-000000000000}">
      <formula1>OR(NOT(ISERROR(DATEVALUE(H16))), AND(ISNUMBER(H16), LEFT(CELL("format", H16))="D"))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1"/>
  <sheetViews>
    <sheetView workbookViewId="0"/>
  </sheetViews>
  <sheetFormatPr baseColWidth="10" defaultColWidth="12.6640625" defaultRowHeight="15.75" customHeight="1"/>
  <cols>
    <col min="1" max="1" width="12.6640625" customWidth="1"/>
    <col min="2" max="2" width="14.6640625" customWidth="1"/>
    <col min="3" max="3" width="12.6640625" customWidth="1"/>
    <col min="4" max="4" width="10" customWidth="1"/>
    <col min="5" max="5" width="12.6640625" customWidth="1"/>
    <col min="6" max="6" width="4.83203125" customWidth="1"/>
    <col min="8" max="8" width="4.83203125" customWidth="1"/>
    <col min="10" max="10" width="4.83203125" customWidth="1"/>
    <col min="12" max="12" width="4.83203125" customWidth="1"/>
    <col min="14" max="14" width="4.83203125" customWidth="1"/>
  </cols>
  <sheetData>
    <row r="1" spans="1:14" ht="15.75" customHeight="1">
      <c r="A1" s="59" t="s">
        <v>138</v>
      </c>
      <c r="B1" s="61" t="s">
        <v>139</v>
      </c>
      <c r="C1" s="62">
        <v>45611</v>
      </c>
      <c r="D1" s="63">
        <v>45648</v>
      </c>
    </row>
    <row r="2" spans="1:14" ht="15.75" customHeight="1">
      <c r="A2" s="64" t="s">
        <v>140</v>
      </c>
      <c r="B2" s="66" t="s">
        <v>141</v>
      </c>
      <c r="C2" s="67">
        <v>45659</v>
      </c>
      <c r="D2" s="68">
        <v>45711</v>
      </c>
    </row>
    <row r="4" spans="1:14" ht="15.75" customHeight="1">
      <c r="A4" s="58" t="s">
        <v>142</v>
      </c>
      <c r="C4" s="58"/>
      <c r="E4" s="58"/>
      <c r="G4" s="58"/>
      <c r="I4" s="58"/>
      <c r="K4" s="58"/>
      <c r="M4" s="58"/>
    </row>
    <row r="5" spans="1:14" ht="15.75" customHeight="1">
      <c r="A5" s="74">
        <v>45292</v>
      </c>
      <c r="B5" s="1"/>
      <c r="C5" s="74"/>
      <c r="E5" s="74"/>
      <c r="G5" s="74"/>
      <c r="I5" s="74"/>
      <c r="K5" s="74"/>
      <c r="M5" s="74"/>
    </row>
    <row r="6" spans="1:14" ht="15.75" customHeight="1">
      <c r="A6" s="22">
        <v>45613</v>
      </c>
      <c r="B6" s="9" t="s">
        <v>143</v>
      </c>
      <c r="C6" s="22"/>
      <c r="D6" s="1"/>
      <c r="E6" s="22"/>
      <c r="F6" s="1"/>
      <c r="G6" s="22"/>
      <c r="H6" s="1"/>
      <c r="I6" s="22"/>
      <c r="J6" s="1"/>
      <c r="K6" s="22"/>
      <c r="L6" s="1"/>
      <c r="M6" s="22"/>
      <c r="N6" s="1"/>
    </row>
    <row r="7" spans="1:14" ht="15.75" customHeight="1">
      <c r="A7" s="22">
        <v>45676</v>
      </c>
      <c r="B7" s="9" t="s">
        <v>143</v>
      </c>
      <c r="C7" s="22"/>
      <c r="D7" s="1"/>
      <c r="E7" s="22"/>
      <c r="F7" s="1"/>
      <c r="G7" s="22"/>
      <c r="H7" s="1"/>
      <c r="I7" s="22"/>
      <c r="J7" s="1"/>
      <c r="K7" s="22"/>
      <c r="L7" s="1"/>
      <c r="M7" s="22"/>
      <c r="N7" s="1"/>
    </row>
    <row r="8" spans="1:14" ht="15.75" customHeight="1">
      <c r="A8" s="22">
        <v>45682</v>
      </c>
      <c r="B8" s="1" t="s">
        <v>144</v>
      </c>
      <c r="C8" s="22"/>
      <c r="D8" s="1"/>
      <c r="E8" s="22"/>
      <c r="F8" s="1"/>
      <c r="G8" s="22"/>
      <c r="H8" s="1"/>
      <c r="I8" s="22"/>
      <c r="J8" s="1"/>
      <c r="K8" s="22"/>
      <c r="L8" s="1"/>
      <c r="M8" s="22"/>
      <c r="N8" s="1"/>
    </row>
    <row r="9" spans="1:14" ht="15.75" customHeight="1">
      <c r="A9" s="22">
        <v>45683</v>
      </c>
      <c r="B9" s="1" t="s">
        <v>144</v>
      </c>
      <c r="C9" s="22"/>
      <c r="E9" s="22"/>
      <c r="G9" s="22"/>
      <c r="I9" s="22"/>
      <c r="K9" s="22"/>
      <c r="M9" s="22"/>
    </row>
    <row r="10" spans="1:14" ht="15.75" customHeight="1">
      <c r="A10" s="22">
        <v>45703</v>
      </c>
      <c r="B10" s="9" t="s">
        <v>145</v>
      </c>
      <c r="C10" s="22"/>
      <c r="E10" s="22"/>
      <c r="G10" s="22"/>
      <c r="I10" s="22"/>
      <c r="K10" s="22"/>
      <c r="M10" s="22"/>
    </row>
    <row r="11" spans="1:14" ht="15.75" customHeight="1">
      <c r="A11" s="22">
        <v>45704</v>
      </c>
      <c r="B11" s="9" t="s">
        <v>145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F86B6045965C4A95947BDB193629AC" ma:contentTypeVersion="4" ma:contentTypeDescription="Ein neues Dokument erstellen." ma:contentTypeScope="" ma:versionID="76e26eb6fe35f7b5a78d8a09804645af">
  <xsd:schema xmlns:xsd="http://www.w3.org/2001/XMLSchema" xmlns:xs="http://www.w3.org/2001/XMLSchema" xmlns:p="http://schemas.microsoft.com/office/2006/metadata/properties" xmlns:ns2="3fbedbe7-fba3-4094-840f-53fab19647b9" targetNamespace="http://schemas.microsoft.com/office/2006/metadata/properties" ma:root="true" ma:fieldsID="7bfbf5ac14cd8823bfa9e3e02529dd39" ns2:_="">
    <xsd:import namespace="3fbedbe7-fba3-4094-840f-53fab1964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dbe7-fba3-4094-840f-53fab1964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0FA10-A62C-43DD-9CF7-69C2B31F0A40}"/>
</file>

<file path=customXml/itemProps2.xml><?xml version="1.0" encoding="utf-8"?>
<ds:datastoreItem xmlns:ds="http://schemas.openxmlformats.org/officeDocument/2006/customXml" ds:itemID="{671C85EF-E88A-4C55-9DFF-592423FF7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VL Herren</vt:lpstr>
      <vt:lpstr>Beispiel</vt:lpstr>
      <vt:lpstr>Info</vt:lpstr>
      <vt:lpstr>Sperrtermine4</vt:lpstr>
      <vt:lpstr>Zeitraum4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Wolfram Proske</cp:lastModifiedBy>
  <dcterms:created xsi:type="dcterms:W3CDTF">2024-08-09T05:10:30Z</dcterms:created>
  <dcterms:modified xsi:type="dcterms:W3CDTF">2024-08-09T05:10:30Z</dcterms:modified>
</cp:coreProperties>
</file>